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2" i="1" l="1"/>
  <c r="H112" i="1"/>
  <c r="I112" i="1"/>
  <c r="J112" i="1"/>
  <c r="K112" i="1"/>
  <c r="L112" i="1"/>
  <c r="M112" i="1"/>
  <c r="F112" i="1"/>
  <c r="F96" i="1"/>
  <c r="G96" i="1"/>
  <c r="H96" i="1"/>
  <c r="I96" i="1"/>
  <c r="J96" i="1"/>
  <c r="K96" i="1"/>
  <c r="L96" i="1"/>
  <c r="M96" i="1"/>
  <c r="F97" i="1"/>
  <c r="G97" i="1"/>
  <c r="H97" i="1"/>
  <c r="I97" i="1"/>
  <c r="J97" i="1"/>
  <c r="K97" i="1"/>
  <c r="L97" i="1"/>
  <c r="M97" i="1"/>
  <c r="F98" i="1"/>
  <c r="G98" i="1"/>
  <c r="H98" i="1"/>
  <c r="I98" i="1"/>
  <c r="J98" i="1"/>
  <c r="K98" i="1"/>
  <c r="L98" i="1"/>
  <c r="M98" i="1"/>
  <c r="F99" i="1"/>
  <c r="G99" i="1"/>
  <c r="H99" i="1"/>
  <c r="I99" i="1"/>
  <c r="J99" i="1"/>
  <c r="K99" i="1"/>
  <c r="L99" i="1"/>
  <c r="M99" i="1"/>
  <c r="F100" i="1"/>
  <c r="G100" i="1"/>
  <c r="H100" i="1"/>
  <c r="I100" i="1"/>
  <c r="J100" i="1"/>
  <c r="K100" i="1"/>
  <c r="L100" i="1"/>
  <c r="M100" i="1"/>
  <c r="F101" i="1"/>
  <c r="G101" i="1"/>
  <c r="H101" i="1"/>
  <c r="I101" i="1"/>
  <c r="J101" i="1"/>
  <c r="K101" i="1"/>
  <c r="L101" i="1"/>
  <c r="M101" i="1"/>
  <c r="F102" i="1"/>
  <c r="G102" i="1"/>
  <c r="H102" i="1"/>
  <c r="I102" i="1"/>
  <c r="J102" i="1"/>
  <c r="K102" i="1"/>
  <c r="L102" i="1"/>
  <c r="M102" i="1"/>
  <c r="F103" i="1"/>
  <c r="G103" i="1"/>
  <c r="H103" i="1"/>
  <c r="I103" i="1"/>
  <c r="J103" i="1"/>
  <c r="K103" i="1"/>
  <c r="L103" i="1"/>
  <c r="M103" i="1"/>
  <c r="F104" i="1"/>
  <c r="G104" i="1"/>
  <c r="H104" i="1"/>
  <c r="I104" i="1"/>
  <c r="J104" i="1"/>
  <c r="K104" i="1"/>
  <c r="L104" i="1"/>
  <c r="M104" i="1"/>
  <c r="F105" i="1"/>
  <c r="G105" i="1"/>
  <c r="H105" i="1"/>
  <c r="I105" i="1"/>
  <c r="J105" i="1"/>
  <c r="K105" i="1"/>
  <c r="L105" i="1"/>
  <c r="M105" i="1"/>
  <c r="F106" i="1"/>
  <c r="G106" i="1"/>
  <c r="H106" i="1"/>
  <c r="I106" i="1"/>
  <c r="J106" i="1"/>
  <c r="K106" i="1"/>
  <c r="L106" i="1"/>
  <c r="M106" i="1"/>
  <c r="F107" i="1"/>
  <c r="G107" i="1"/>
  <c r="H107" i="1"/>
  <c r="I107" i="1"/>
  <c r="J107" i="1"/>
  <c r="K107" i="1"/>
  <c r="L107" i="1"/>
  <c r="M107" i="1"/>
  <c r="F108" i="1"/>
  <c r="G108" i="1"/>
  <c r="H108" i="1"/>
  <c r="I108" i="1"/>
  <c r="J108" i="1"/>
  <c r="K108" i="1"/>
  <c r="L108" i="1"/>
  <c r="M108" i="1"/>
  <c r="F109" i="1"/>
  <c r="G109" i="1"/>
  <c r="H109" i="1"/>
  <c r="I109" i="1"/>
  <c r="J109" i="1"/>
  <c r="K109" i="1"/>
  <c r="L109" i="1"/>
  <c r="M109" i="1"/>
  <c r="F110" i="1"/>
  <c r="G110" i="1"/>
  <c r="H110" i="1"/>
  <c r="I110" i="1"/>
  <c r="J110" i="1"/>
  <c r="K110" i="1"/>
  <c r="L110" i="1"/>
  <c r="M110" i="1"/>
  <c r="M95" i="1"/>
  <c r="L95" i="1"/>
  <c r="K95" i="1"/>
  <c r="J95" i="1"/>
  <c r="I95" i="1"/>
  <c r="H95" i="1"/>
  <c r="G95" i="1"/>
  <c r="F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C95" i="1"/>
  <c r="D95" i="1"/>
  <c r="B95" i="1"/>
  <c r="O21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92" i="1" s="1"/>
  <c r="L73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45" i="1" s="1"/>
  <c r="L2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L69" i="1"/>
  <c r="L21" i="1" l="1"/>
  <c r="L68" i="1"/>
  <c r="L22" i="1"/>
  <c r="L44" i="1"/>
  <c r="L91" i="1"/>
  <c r="M54" i="3"/>
  <c r="H54" i="3"/>
  <c r="B54" i="3"/>
  <c r="M31" i="3"/>
  <c r="H31" i="3"/>
  <c r="B31" i="3"/>
  <c r="M34" i="3"/>
  <c r="M36" i="3"/>
  <c r="M37" i="3"/>
  <c r="M38" i="3"/>
  <c r="M39" i="3"/>
  <c r="M40" i="3"/>
  <c r="M41" i="3"/>
  <c r="M42" i="3"/>
  <c r="M43" i="3"/>
  <c r="M44" i="3"/>
  <c r="M46" i="3"/>
  <c r="M47" i="3"/>
  <c r="M48" i="3"/>
  <c r="M49" i="3"/>
  <c r="M50" i="3"/>
  <c r="M51" i="3"/>
  <c r="M52" i="3"/>
  <c r="M14" i="3"/>
  <c r="M15" i="3"/>
  <c r="M16" i="3"/>
  <c r="M17" i="3"/>
  <c r="M18" i="3"/>
  <c r="M19" i="3"/>
  <c r="M20" i="3"/>
  <c r="M21" i="3"/>
  <c r="M23" i="3"/>
  <c r="M24" i="3"/>
  <c r="M25" i="3"/>
  <c r="M26" i="3"/>
  <c r="M27" i="3"/>
  <c r="M28" i="3"/>
  <c r="M29" i="3"/>
  <c r="M13" i="3"/>
  <c r="E4" i="3"/>
  <c r="E6" i="3"/>
  <c r="E8" i="3"/>
  <c r="E11" i="3"/>
  <c r="E13" i="3"/>
  <c r="E14" i="3"/>
  <c r="E15" i="3"/>
  <c r="E16" i="3"/>
  <c r="E17" i="3"/>
  <c r="E18" i="3"/>
  <c r="E19" i="3"/>
  <c r="E20" i="3"/>
  <c r="E21" i="3"/>
  <c r="E23" i="3"/>
  <c r="E24" i="3"/>
  <c r="E25" i="3"/>
  <c r="E26" i="3"/>
  <c r="E27" i="3"/>
  <c r="E28" i="3"/>
  <c r="E29" i="3"/>
  <c r="E34" i="3"/>
  <c r="E36" i="3"/>
  <c r="E37" i="3"/>
  <c r="E38" i="3"/>
  <c r="E39" i="3"/>
  <c r="E40" i="3"/>
  <c r="E41" i="3"/>
  <c r="E42" i="3"/>
  <c r="E43" i="3"/>
  <c r="E44" i="3"/>
  <c r="E46" i="3"/>
  <c r="E47" i="3"/>
  <c r="E48" i="3"/>
  <c r="E49" i="3"/>
  <c r="E50" i="3"/>
  <c r="E51" i="3"/>
  <c r="E52" i="3"/>
  <c r="E3" i="3"/>
  <c r="L75" i="2" l="1"/>
  <c r="M75" i="2"/>
  <c r="N75" i="2"/>
  <c r="O75" i="2"/>
  <c r="P75" i="2"/>
  <c r="Q75" i="2"/>
  <c r="R75" i="2"/>
  <c r="L76" i="2"/>
  <c r="M76" i="2"/>
  <c r="N76" i="2"/>
  <c r="O76" i="2"/>
  <c r="P76" i="2"/>
  <c r="Q76" i="2"/>
  <c r="R76" i="2"/>
  <c r="L77" i="2"/>
  <c r="T77" i="2" s="1"/>
  <c r="M77" i="2"/>
  <c r="N77" i="2"/>
  <c r="O77" i="2"/>
  <c r="P77" i="2"/>
  <c r="Q77" i="2"/>
  <c r="R77" i="2"/>
  <c r="L78" i="2"/>
  <c r="M78" i="2"/>
  <c r="N78" i="2"/>
  <c r="O78" i="2"/>
  <c r="P78" i="2"/>
  <c r="Q78" i="2"/>
  <c r="R78" i="2"/>
  <c r="L79" i="2"/>
  <c r="M79" i="2"/>
  <c r="N79" i="2"/>
  <c r="O79" i="2"/>
  <c r="P79" i="2"/>
  <c r="Q79" i="2"/>
  <c r="R79" i="2"/>
  <c r="L80" i="2"/>
  <c r="M80" i="2"/>
  <c r="N80" i="2"/>
  <c r="O80" i="2"/>
  <c r="P80" i="2"/>
  <c r="Q80" i="2"/>
  <c r="R80" i="2"/>
  <c r="L81" i="2"/>
  <c r="T81" i="2" s="1"/>
  <c r="M81" i="2"/>
  <c r="N81" i="2"/>
  <c r="O81" i="2"/>
  <c r="P81" i="2"/>
  <c r="Q81" i="2"/>
  <c r="R81" i="2"/>
  <c r="L82" i="2"/>
  <c r="M82" i="2"/>
  <c r="N82" i="2"/>
  <c r="O82" i="2"/>
  <c r="P82" i="2"/>
  <c r="Q82" i="2"/>
  <c r="R82" i="2"/>
  <c r="L83" i="2"/>
  <c r="M83" i="2"/>
  <c r="N83" i="2"/>
  <c r="O83" i="2"/>
  <c r="P83" i="2"/>
  <c r="Q83" i="2"/>
  <c r="R83" i="2"/>
  <c r="L84" i="2"/>
  <c r="M84" i="2"/>
  <c r="N84" i="2"/>
  <c r="O84" i="2"/>
  <c r="P84" i="2"/>
  <c r="Q84" i="2"/>
  <c r="R84" i="2"/>
  <c r="L85" i="2"/>
  <c r="T85" i="2" s="1"/>
  <c r="M85" i="2"/>
  <c r="N85" i="2"/>
  <c r="O85" i="2"/>
  <c r="P85" i="2"/>
  <c r="Q85" i="2"/>
  <c r="R85" i="2"/>
  <c r="L86" i="2"/>
  <c r="M86" i="2"/>
  <c r="N86" i="2"/>
  <c r="O86" i="2"/>
  <c r="P86" i="2"/>
  <c r="Q86" i="2"/>
  <c r="R86" i="2"/>
  <c r="L87" i="2"/>
  <c r="M87" i="2"/>
  <c r="N87" i="2"/>
  <c r="O87" i="2"/>
  <c r="P87" i="2"/>
  <c r="Q87" i="2"/>
  <c r="R87" i="2"/>
  <c r="L88" i="2"/>
  <c r="M88" i="2"/>
  <c r="N88" i="2"/>
  <c r="O88" i="2"/>
  <c r="P88" i="2"/>
  <c r="Q88" i="2"/>
  <c r="R88" i="2"/>
  <c r="L89" i="2"/>
  <c r="T89" i="2" s="1"/>
  <c r="M89" i="2"/>
  <c r="N89" i="2"/>
  <c r="O89" i="2"/>
  <c r="P89" i="2"/>
  <c r="Q89" i="2"/>
  <c r="R89" i="2"/>
  <c r="L90" i="2"/>
  <c r="M90" i="2"/>
  <c r="N90" i="2"/>
  <c r="O90" i="2"/>
  <c r="P90" i="2"/>
  <c r="Q90" i="2"/>
  <c r="R90" i="2"/>
  <c r="C92" i="2"/>
  <c r="C94" i="2" s="1"/>
  <c r="D92" i="2"/>
  <c r="D94" i="2" s="1"/>
  <c r="E92" i="2"/>
  <c r="E94" i="2" s="1"/>
  <c r="F92" i="2"/>
  <c r="F94" i="2" s="1"/>
  <c r="G92" i="2"/>
  <c r="G94" i="2" s="1"/>
  <c r="H92" i="2"/>
  <c r="H94" i="2" s="1"/>
  <c r="I92" i="2"/>
  <c r="I94" i="2" s="1"/>
  <c r="N51" i="2"/>
  <c r="P51" i="2"/>
  <c r="N52" i="2"/>
  <c r="P52" i="2"/>
  <c r="N53" i="2"/>
  <c r="P53" i="2"/>
  <c r="N54" i="2"/>
  <c r="P54" i="2"/>
  <c r="N55" i="2"/>
  <c r="P55" i="2"/>
  <c r="N56" i="2"/>
  <c r="P56" i="2"/>
  <c r="N57" i="2"/>
  <c r="P57" i="2"/>
  <c r="N58" i="2"/>
  <c r="P58" i="2"/>
  <c r="N59" i="2"/>
  <c r="P59" i="2"/>
  <c r="N60" i="2"/>
  <c r="P60" i="2"/>
  <c r="N61" i="2"/>
  <c r="P61" i="2"/>
  <c r="N62" i="2"/>
  <c r="P62" i="2"/>
  <c r="N63" i="2"/>
  <c r="P63" i="2"/>
  <c r="N64" i="2"/>
  <c r="P64" i="2"/>
  <c r="N65" i="2"/>
  <c r="P65" i="2"/>
  <c r="N66" i="2"/>
  <c r="P66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51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27" i="2"/>
  <c r="G44" i="2"/>
  <c r="G46" i="2" s="1"/>
  <c r="H44" i="2"/>
  <c r="I44" i="2"/>
  <c r="I46" i="2" s="1"/>
  <c r="G68" i="2"/>
  <c r="G70" i="2" s="1"/>
  <c r="E68" i="2"/>
  <c r="E70" i="2" s="1"/>
  <c r="C68" i="2"/>
  <c r="C70" i="2" s="1"/>
  <c r="E21" i="2"/>
  <c r="F21" i="2" s="1"/>
  <c r="G21" i="2"/>
  <c r="G23" i="2" s="1"/>
  <c r="H21" i="2"/>
  <c r="H23" i="2" s="1"/>
  <c r="I21" i="2"/>
  <c r="C21" i="2"/>
  <c r="D21" i="2" s="1"/>
  <c r="I95" i="2" l="1"/>
  <c r="T88" i="2"/>
  <c r="T84" i="2"/>
  <c r="T80" i="2"/>
  <c r="T76" i="2"/>
  <c r="T82" i="2"/>
  <c r="T90" i="2"/>
  <c r="T86" i="2"/>
  <c r="T78" i="2"/>
  <c r="T87" i="2"/>
  <c r="T83" i="2"/>
  <c r="T79" i="2"/>
  <c r="T75" i="2"/>
  <c r="D95" i="2"/>
  <c r="F95" i="2"/>
  <c r="G95" i="2"/>
  <c r="C95" i="2"/>
  <c r="E95" i="2"/>
  <c r="H95" i="2"/>
  <c r="H47" i="2"/>
  <c r="I47" i="2"/>
  <c r="H46" i="2"/>
  <c r="C23" i="2"/>
  <c r="I23" i="2"/>
  <c r="E23" i="2"/>
  <c r="C71" i="2"/>
  <c r="G47" i="2"/>
  <c r="E71" i="2"/>
  <c r="G71" i="2"/>
  <c r="M88" i="1"/>
  <c r="K88" i="1"/>
  <c r="J88" i="1"/>
  <c r="I88" i="1"/>
  <c r="H88" i="1"/>
  <c r="G88" i="1"/>
  <c r="F88" i="1"/>
  <c r="M87" i="1"/>
  <c r="K87" i="1"/>
  <c r="J87" i="1"/>
  <c r="I87" i="1"/>
  <c r="H87" i="1"/>
  <c r="G87" i="1"/>
  <c r="F87" i="1"/>
  <c r="M86" i="1"/>
  <c r="K86" i="1"/>
  <c r="J86" i="1"/>
  <c r="I86" i="1"/>
  <c r="H86" i="1"/>
  <c r="G86" i="1"/>
  <c r="F86" i="1"/>
  <c r="M85" i="1"/>
  <c r="K85" i="1"/>
  <c r="J85" i="1"/>
  <c r="I85" i="1"/>
  <c r="H85" i="1"/>
  <c r="G85" i="1"/>
  <c r="F85" i="1"/>
  <c r="M84" i="1"/>
  <c r="K84" i="1"/>
  <c r="J84" i="1"/>
  <c r="I84" i="1"/>
  <c r="H84" i="1"/>
  <c r="G84" i="1"/>
  <c r="F84" i="1"/>
  <c r="M83" i="1"/>
  <c r="K83" i="1"/>
  <c r="J83" i="1"/>
  <c r="I83" i="1"/>
  <c r="H83" i="1"/>
  <c r="G83" i="1"/>
  <c r="F83" i="1"/>
  <c r="M82" i="1"/>
  <c r="K82" i="1"/>
  <c r="J82" i="1"/>
  <c r="I82" i="1"/>
  <c r="H82" i="1"/>
  <c r="G82" i="1"/>
  <c r="F82" i="1"/>
  <c r="M81" i="1"/>
  <c r="K81" i="1"/>
  <c r="J81" i="1"/>
  <c r="I81" i="1"/>
  <c r="H81" i="1"/>
  <c r="G81" i="1"/>
  <c r="F81" i="1"/>
  <c r="M80" i="1"/>
  <c r="K80" i="1"/>
  <c r="J80" i="1"/>
  <c r="I80" i="1"/>
  <c r="H80" i="1"/>
  <c r="G80" i="1"/>
  <c r="F80" i="1"/>
  <c r="M79" i="1"/>
  <c r="K79" i="1"/>
  <c r="J79" i="1"/>
  <c r="I79" i="1"/>
  <c r="H79" i="1"/>
  <c r="G79" i="1"/>
  <c r="F79" i="1"/>
  <c r="M78" i="1"/>
  <c r="K78" i="1"/>
  <c r="J78" i="1"/>
  <c r="I78" i="1"/>
  <c r="H78" i="1"/>
  <c r="G78" i="1"/>
  <c r="F78" i="1"/>
  <c r="M77" i="1"/>
  <c r="K77" i="1"/>
  <c r="J77" i="1"/>
  <c r="I77" i="1"/>
  <c r="H77" i="1"/>
  <c r="G77" i="1"/>
  <c r="F77" i="1"/>
  <c r="M76" i="1"/>
  <c r="K76" i="1"/>
  <c r="J76" i="1"/>
  <c r="I76" i="1"/>
  <c r="H76" i="1"/>
  <c r="G76" i="1"/>
  <c r="F76" i="1"/>
  <c r="M75" i="1"/>
  <c r="K75" i="1"/>
  <c r="J75" i="1"/>
  <c r="I75" i="1"/>
  <c r="H75" i="1"/>
  <c r="G75" i="1"/>
  <c r="F75" i="1"/>
  <c r="M74" i="1"/>
  <c r="K74" i="1"/>
  <c r="K92" i="1" s="1"/>
  <c r="J74" i="1"/>
  <c r="I74" i="1"/>
  <c r="H74" i="1"/>
  <c r="G74" i="1"/>
  <c r="G92" i="1" s="1"/>
  <c r="F74" i="1"/>
  <c r="M73" i="1"/>
  <c r="M92" i="1" s="1"/>
  <c r="K73" i="1"/>
  <c r="K91" i="1" s="1"/>
  <c r="J73" i="1"/>
  <c r="J91" i="1" s="1"/>
  <c r="I73" i="1"/>
  <c r="I91" i="1" s="1"/>
  <c r="H73" i="1"/>
  <c r="H92" i="1" s="1"/>
  <c r="G73" i="1"/>
  <c r="G91" i="1" s="1"/>
  <c r="F73" i="1"/>
  <c r="F91" i="1" s="1"/>
  <c r="M65" i="1"/>
  <c r="K65" i="1"/>
  <c r="J65" i="1"/>
  <c r="I65" i="1"/>
  <c r="H65" i="1"/>
  <c r="G65" i="1"/>
  <c r="F65" i="1"/>
  <c r="M64" i="1"/>
  <c r="K64" i="1"/>
  <c r="J64" i="1"/>
  <c r="I64" i="1"/>
  <c r="H64" i="1"/>
  <c r="G64" i="1"/>
  <c r="F64" i="1"/>
  <c r="M63" i="1"/>
  <c r="K63" i="1"/>
  <c r="J63" i="1"/>
  <c r="I63" i="1"/>
  <c r="H63" i="1"/>
  <c r="G63" i="1"/>
  <c r="F63" i="1"/>
  <c r="M62" i="1"/>
  <c r="K62" i="1"/>
  <c r="J62" i="1"/>
  <c r="I62" i="1"/>
  <c r="H62" i="1"/>
  <c r="G62" i="1"/>
  <c r="F62" i="1"/>
  <c r="M61" i="1"/>
  <c r="K61" i="1"/>
  <c r="J61" i="1"/>
  <c r="I61" i="1"/>
  <c r="H61" i="1"/>
  <c r="G61" i="1"/>
  <c r="F61" i="1"/>
  <c r="M60" i="1"/>
  <c r="K60" i="1"/>
  <c r="J60" i="1"/>
  <c r="I60" i="1"/>
  <c r="H60" i="1"/>
  <c r="G60" i="1"/>
  <c r="F60" i="1"/>
  <c r="M59" i="1"/>
  <c r="K59" i="1"/>
  <c r="J59" i="1"/>
  <c r="I59" i="1"/>
  <c r="H59" i="1"/>
  <c r="G59" i="1"/>
  <c r="F59" i="1"/>
  <c r="M58" i="1"/>
  <c r="K58" i="1"/>
  <c r="J58" i="1"/>
  <c r="I58" i="1"/>
  <c r="H58" i="1"/>
  <c r="G58" i="1"/>
  <c r="F58" i="1"/>
  <c r="M57" i="1"/>
  <c r="K57" i="1"/>
  <c r="J57" i="1"/>
  <c r="I57" i="1"/>
  <c r="H57" i="1"/>
  <c r="G57" i="1"/>
  <c r="F57" i="1"/>
  <c r="M56" i="1"/>
  <c r="K56" i="1"/>
  <c r="J56" i="1"/>
  <c r="I56" i="1"/>
  <c r="H56" i="1"/>
  <c r="G56" i="1"/>
  <c r="F56" i="1"/>
  <c r="M55" i="1"/>
  <c r="K55" i="1"/>
  <c r="J55" i="1"/>
  <c r="I55" i="1"/>
  <c r="H55" i="1"/>
  <c r="G55" i="1"/>
  <c r="F55" i="1"/>
  <c r="M54" i="1"/>
  <c r="K54" i="1"/>
  <c r="J54" i="1"/>
  <c r="I54" i="1"/>
  <c r="H54" i="1"/>
  <c r="G54" i="1"/>
  <c r="F54" i="1"/>
  <c r="M53" i="1"/>
  <c r="K53" i="1"/>
  <c r="J53" i="1"/>
  <c r="I53" i="1"/>
  <c r="H53" i="1"/>
  <c r="G53" i="1"/>
  <c r="F53" i="1"/>
  <c r="M52" i="1"/>
  <c r="K52" i="1"/>
  <c r="J52" i="1"/>
  <c r="I52" i="1"/>
  <c r="H52" i="1"/>
  <c r="G52" i="1"/>
  <c r="F52" i="1"/>
  <c r="M51" i="1"/>
  <c r="K51" i="1"/>
  <c r="J51" i="1"/>
  <c r="I51" i="1"/>
  <c r="H51" i="1"/>
  <c r="G51" i="1"/>
  <c r="F51" i="1"/>
  <c r="M50" i="1"/>
  <c r="K50" i="1"/>
  <c r="J50" i="1"/>
  <c r="I50" i="1"/>
  <c r="H50" i="1"/>
  <c r="G50" i="1"/>
  <c r="F50" i="1"/>
  <c r="M41" i="1"/>
  <c r="K41" i="1"/>
  <c r="J41" i="1"/>
  <c r="I41" i="1"/>
  <c r="H41" i="1"/>
  <c r="G41" i="1"/>
  <c r="F41" i="1"/>
  <c r="M40" i="1"/>
  <c r="K40" i="1"/>
  <c r="J40" i="1"/>
  <c r="I40" i="1"/>
  <c r="H40" i="1"/>
  <c r="G40" i="1"/>
  <c r="F40" i="1"/>
  <c r="M39" i="1"/>
  <c r="K39" i="1"/>
  <c r="J39" i="1"/>
  <c r="I39" i="1"/>
  <c r="H39" i="1"/>
  <c r="G39" i="1"/>
  <c r="F39" i="1"/>
  <c r="M38" i="1"/>
  <c r="K38" i="1"/>
  <c r="J38" i="1"/>
  <c r="I38" i="1"/>
  <c r="H38" i="1"/>
  <c r="G38" i="1"/>
  <c r="F38" i="1"/>
  <c r="M37" i="1"/>
  <c r="K37" i="1"/>
  <c r="J37" i="1"/>
  <c r="I37" i="1"/>
  <c r="H37" i="1"/>
  <c r="G37" i="1"/>
  <c r="F37" i="1"/>
  <c r="M36" i="1"/>
  <c r="K36" i="1"/>
  <c r="J36" i="1"/>
  <c r="I36" i="1"/>
  <c r="H36" i="1"/>
  <c r="G36" i="1"/>
  <c r="F36" i="1"/>
  <c r="M35" i="1"/>
  <c r="K35" i="1"/>
  <c r="J35" i="1"/>
  <c r="I35" i="1"/>
  <c r="H35" i="1"/>
  <c r="G35" i="1"/>
  <c r="F35" i="1"/>
  <c r="M34" i="1"/>
  <c r="K34" i="1"/>
  <c r="J34" i="1"/>
  <c r="I34" i="1"/>
  <c r="H34" i="1"/>
  <c r="G34" i="1"/>
  <c r="F34" i="1"/>
  <c r="M33" i="1"/>
  <c r="K33" i="1"/>
  <c r="J33" i="1"/>
  <c r="I33" i="1"/>
  <c r="H33" i="1"/>
  <c r="G33" i="1"/>
  <c r="F33" i="1"/>
  <c r="M32" i="1"/>
  <c r="K32" i="1"/>
  <c r="J32" i="1"/>
  <c r="I32" i="1"/>
  <c r="H32" i="1"/>
  <c r="G32" i="1"/>
  <c r="F32" i="1"/>
  <c r="M31" i="1"/>
  <c r="K31" i="1"/>
  <c r="J31" i="1"/>
  <c r="I31" i="1"/>
  <c r="H31" i="1"/>
  <c r="G31" i="1"/>
  <c r="F31" i="1"/>
  <c r="M30" i="1"/>
  <c r="K30" i="1"/>
  <c r="J30" i="1"/>
  <c r="I30" i="1"/>
  <c r="H30" i="1"/>
  <c r="G30" i="1"/>
  <c r="F30" i="1"/>
  <c r="M29" i="1"/>
  <c r="K29" i="1"/>
  <c r="J29" i="1"/>
  <c r="I29" i="1"/>
  <c r="H29" i="1"/>
  <c r="G29" i="1"/>
  <c r="F29" i="1"/>
  <c r="M28" i="1"/>
  <c r="K28" i="1"/>
  <c r="J28" i="1"/>
  <c r="I28" i="1"/>
  <c r="H28" i="1"/>
  <c r="G28" i="1"/>
  <c r="F28" i="1"/>
  <c r="M27" i="1"/>
  <c r="K27" i="1"/>
  <c r="J27" i="1"/>
  <c r="I27" i="1"/>
  <c r="H27" i="1"/>
  <c r="G27" i="1"/>
  <c r="F27" i="1"/>
  <c r="M26" i="1"/>
  <c r="K26" i="1"/>
  <c r="J26" i="1"/>
  <c r="I26" i="1"/>
  <c r="H26" i="1"/>
  <c r="G26" i="1"/>
  <c r="F26" i="1"/>
  <c r="H91" i="1" l="1"/>
  <c r="M91" i="1"/>
  <c r="I92" i="1"/>
  <c r="F92" i="1"/>
  <c r="J92" i="1"/>
  <c r="H69" i="1"/>
  <c r="M69" i="1"/>
  <c r="F68" i="1"/>
  <c r="J68" i="1"/>
  <c r="G68" i="1"/>
  <c r="K68" i="1"/>
  <c r="I68" i="1"/>
  <c r="H68" i="1"/>
  <c r="M68" i="1"/>
  <c r="I69" i="1"/>
  <c r="F69" i="1"/>
  <c r="J69" i="1"/>
  <c r="G69" i="1"/>
  <c r="K69" i="1"/>
  <c r="H45" i="1"/>
  <c r="M45" i="1"/>
  <c r="J45" i="1"/>
  <c r="F45" i="1"/>
  <c r="G45" i="1"/>
  <c r="K45" i="1"/>
  <c r="I45" i="1"/>
  <c r="H44" i="1"/>
  <c r="M44" i="1"/>
  <c r="I44" i="1"/>
  <c r="F44" i="1"/>
  <c r="J44" i="1"/>
  <c r="G44" i="1"/>
  <c r="K44" i="1"/>
  <c r="H4" i="1"/>
  <c r="I4" i="1"/>
  <c r="J4" i="1"/>
  <c r="K4" i="1"/>
  <c r="M4" i="1"/>
  <c r="H5" i="1"/>
  <c r="I5" i="1"/>
  <c r="J5" i="1"/>
  <c r="K5" i="1"/>
  <c r="M5" i="1"/>
  <c r="H6" i="1"/>
  <c r="I6" i="1"/>
  <c r="J6" i="1"/>
  <c r="K6" i="1"/>
  <c r="M6" i="1"/>
  <c r="H7" i="1"/>
  <c r="I7" i="1"/>
  <c r="J7" i="1"/>
  <c r="K7" i="1"/>
  <c r="M7" i="1"/>
  <c r="H8" i="1"/>
  <c r="I8" i="1"/>
  <c r="J8" i="1"/>
  <c r="K8" i="1"/>
  <c r="M8" i="1"/>
  <c r="H9" i="1"/>
  <c r="I9" i="1"/>
  <c r="J9" i="1"/>
  <c r="K9" i="1"/>
  <c r="M9" i="1"/>
  <c r="H10" i="1"/>
  <c r="I10" i="1"/>
  <c r="J10" i="1"/>
  <c r="K10" i="1"/>
  <c r="M10" i="1"/>
  <c r="H11" i="1"/>
  <c r="I11" i="1"/>
  <c r="J11" i="1"/>
  <c r="K11" i="1"/>
  <c r="M11" i="1"/>
  <c r="H12" i="1"/>
  <c r="I12" i="1"/>
  <c r="J12" i="1"/>
  <c r="K12" i="1"/>
  <c r="M12" i="1"/>
  <c r="H13" i="1"/>
  <c r="I13" i="1"/>
  <c r="J13" i="1"/>
  <c r="K13" i="1"/>
  <c r="M13" i="1"/>
  <c r="H14" i="1"/>
  <c r="I14" i="1"/>
  <c r="J14" i="1"/>
  <c r="K14" i="1"/>
  <c r="M14" i="1"/>
  <c r="H15" i="1"/>
  <c r="I15" i="1"/>
  <c r="J15" i="1"/>
  <c r="K15" i="1"/>
  <c r="M15" i="1"/>
  <c r="H16" i="1"/>
  <c r="I16" i="1"/>
  <c r="J16" i="1"/>
  <c r="K16" i="1"/>
  <c r="M16" i="1"/>
  <c r="H17" i="1"/>
  <c r="I17" i="1"/>
  <c r="J17" i="1"/>
  <c r="K17" i="1"/>
  <c r="M17" i="1"/>
  <c r="H18" i="1"/>
  <c r="I18" i="1"/>
  <c r="J18" i="1"/>
  <c r="K18" i="1"/>
  <c r="M1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M3" i="1"/>
  <c r="K3" i="1"/>
  <c r="J3" i="1"/>
  <c r="I3" i="1"/>
  <c r="H3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J22" i="1" l="1"/>
  <c r="M22" i="1"/>
  <c r="K22" i="1"/>
  <c r="H22" i="1"/>
  <c r="I22" i="1"/>
  <c r="F22" i="1"/>
  <c r="G22" i="1"/>
  <c r="G21" i="1"/>
  <c r="F21" i="1"/>
  <c r="H21" i="1"/>
  <c r="I21" i="1"/>
  <c r="M21" i="1" l="1"/>
  <c r="J21" i="1"/>
  <c r="K21" i="1" l="1"/>
</calcChain>
</file>

<file path=xl/sharedStrings.xml><?xml version="1.0" encoding="utf-8"?>
<sst xmlns="http://schemas.openxmlformats.org/spreadsheetml/2006/main" count="355" uniqueCount="122">
  <si>
    <t>vtt4</t>
  </si>
  <si>
    <t>vtt5</t>
  </si>
  <si>
    <t>vtt6</t>
  </si>
  <si>
    <t>vtt7</t>
  </si>
  <si>
    <t>vtt8</t>
  </si>
  <si>
    <t>vtt9</t>
  </si>
  <si>
    <t>vtt10</t>
  </si>
  <si>
    <t>vtt11</t>
  </si>
  <si>
    <t>vtt12</t>
  </si>
  <si>
    <t>vtt13</t>
  </si>
  <si>
    <t>vtt14</t>
  </si>
  <si>
    <t>vtt15</t>
  </si>
  <si>
    <t>vtt16</t>
  </si>
  <si>
    <t>vtt17</t>
  </si>
  <si>
    <t>vtt18</t>
  </si>
  <si>
    <t>vtt19</t>
  </si>
  <si>
    <t>a</t>
  </si>
  <si>
    <t>b</t>
  </si>
  <si>
    <t>c</t>
  </si>
  <si>
    <t>L(x) = a+b*x+c*x*x</t>
  </si>
  <si>
    <t>Total Inductance (H)</t>
  </si>
  <si>
    <t>Ratio of (1+2/3+4)</t>
  </si>
  <si>
    <t>~ -0.3 A/s</t>
  </si>
  <si>
    <t>~ 0.3 A/s</t>
  </si>
  <si>
    <t>Ramp to 1500 A</t>
  </si>
  <si>
    <t>Dump from 1500 A</t>
  </si>
  <si>
    <t>Ramp to 1200 A</t>
  </si>
  <si>
    <t>~ 0.4 A/s</t>
  </si>
  <si>
    <t>Fast dump from 1000 A</t>
  </si>
  <si>
    <t>~ -1.5 A/s</t>
  </si>
  <si>
    <t>Current</t>
  </si>
  <si>
    <t>Rate</t>
  </si>
  <si>
    <t>Total Ind</t>
  </si>
  <si>
    <t>Sigma</t>
  </si>
  <si>
    <t>Sigma_rel</t>
  </si>
  <si>
    <t>Averag of 500 and 700</t>
  </si>
  <si>
    <t>2013-0403</t>
  </si>
  <si>
    <t>hist_i_sol_res:</t>
  </si>
  <si>
    <t>+-</t>
  </si>
  <si>
    <t>hist_I_SHUNT_res:</t>
  </si>
  <si>
    <t>=== Average values in Field ===</t>
  </si>
  <si>
    <t>hist_b_field_res:</t>
  </si>
  <si>
    <t>=== Average values in Ratio of Field to Current ===</t>
  </si>
  <si>
    <t>b_field_to_I_SHUNT:</t>
  </si>
  <si>
    <t>hist_I_SHUNT_der:</t>
  </si>
  <si>
    <t>=== Average values in Inductance in Coil 1 and 2 ===</t>
  </si>
  <si>
    <t>vtt4_to_I_SHUNT_der_vs_hist_I_SHUNT:</t>
  </si>
  <si>
    <t>vtt5_to_I_SHUNT_der_vs_hist_I_SHUNT:</t>
  </si>
  <si>
    <t>vtt6_to_I_SHUNT_der_vs_hist_I_SHUNT:</t>
  </si>
  <si>
    <t>vtt7_to_I_SHUNT_der_vs_hist_I_SHUNT:</t>
  </si>
  <si>
    <t>vtt8_to_I_SHUNT_der_vs_hist_I_SHUNT:</t>
  </si>
  <si>
    <t>vtt9_to_I_SHUNT_der_vs_hist_I_SHUNT:</t>
  </si>
  <si>
    <t>vtt10_to_I_SHUNT_der_vs_hist_I_SHUNT:</t>
  </si>
  <si>
    <t>vtt11_to_I_SHUNT_der_vs_hist_I_SHUNT:</t>
  </si>
  <si>
    <t>vtt12_to_I_SHUNT_der_vs_hist_I_SHUNT:</t>
  </si>
  <si>
    <t>=== Average values in Inductance in Coil 3 and 4 ===</t>
  </si>
  <si>
    <t>vtt13_to_I_SHUNT_der_vs_hist_I_SHUNT:</t>
  </si>
  <si>
    <t>vtt14_to_I_SHUNT_der_vs_hist_I_SHUNT:</t>
  </si>
  <si>
    <t>vtt15_to_I_SHUNT_der_vs_hist_I_SHUNT:</t>
  </si>
  <si>
    <t>vtt16_to_I_SHUNT_der_vs_hist_I_SHUNT:</t>
  </si>
  <si>
    <t>vtt17_to_I_SHUNT_der_vs_hist_I_SHUNT:</t>
  </si>
  <si>
    <t>vtt18_to_I_SHUNT_der_vs_hist_I_SHUNT:</t>
  </si>
  <si>
    <t>vtt19_to_I_SHUNT_der_vs_hist_I_SHUNT:</t>
  </si>
  <si>
    <t>hist_i_sol_der:</t>
  </si>
  <si>
    <t>vtt4_to_i_sol_der_vs_hist_i_sol:</t>
  </si>
  <si>
    <t>vtt5_to_i_sol_der_vs_hist_i_sol:</t>
  </si>
  <si>
    <t>vtt6_to_i_sol_der_vs_hist_i_sol:</t>
  </si>
  <si>
    <t>vtt7_to_i_sol_der_vs_hist_i_sol:</t>
  </si>
  <si>
    <t>vtt8_to_i_sol_der_vs_hist_i_sol:</t>
  </si>
  <si>
    <t>vtt9_to_i_sol_der_vs_hist_i_sol:</t>
  </si>
  <si>
    <t>vtt10_to_i_sol_der_vs_hist_i_sol:</t>
  </si>
  <si>
    <t>vtt11_to_i_sol_der_vs_hist_i_sol:</t>
  </si>
  <si>
    <t>vtt12_to_i_sol_der_vs_hist_i_sol:</t>
  </si>
  <si>
    <t>vtt13_to_i_sol_der_vs_hist_i_sol:</t>
  </si>
  <si>
    <t>vtt14_to_i_sol_der_vs_hist_i_sol:</t>
  </si>
  <si>
    <t>vtt15_to_i_sol_der_vs_hist_i_sol:</t>
  </si>
  <si>
    <t>vtt16_to_i_sol_der_vs_hist_i_sol:</t>
  </si>
  <si>
    <t>vtt17_to_i_sol_der_vs_hist_i_sol:</t>
  </si>
  <si>
    <t>vtt18_to_i_sol_der_vs_hist_i_sol:</t>
  </si>
  <si>
    <t>vtt19_to_i_sol_der_vs_hist_i_sol:</t>
  </si>
  <si>
    <t>=== Average values in 2013-04-30 16:43:08 Current ===</t>
  </si>
  <si>
    <t>hist_i_shunt_res:</t>
  </si>
  <si>
    <t>b_field_to_i_shunt:</t>
  </si>
  <si>
    <t>=== Average values in 2013-04-30 16:43:08 Current Change Rate ===</t>
  </si>
  <si>
    <t>hist_i_shunt_der:</t>
  </si>
  <si>
    <t>vtt4_to_i_shunt_der_vs_hist_i_shunt:</t>
  </si>
  <si>
    <t>vtt5_to_i_shunt_der_vs_hist_i_shunt:</t>
  </si>
  <si>
    <t>vtt6_to_i_shunt_der_vs_hist_i_shunt:</t>
  </si>
  <si>
    <t>vtt7_to_i_shunt_der_vs_hist_i_shunt:</t>
  </si>
  <si>
    <t>vtt8_to_i_shunt_der_vs_hist_i_shunt:</t>
  </si>
  <si>
    <t>vtt9_to_i_shunt_der_vs_hist_i_shunt:</t>
  </si>
  <si>
    <t>vtt10_to_i_shunt_der_vs_hist_i_shunt:</t>
  </si>
  <si>
    <t>vtt11_to_i_shunt_der_vs_hist_i_shunt:</t>
  </si>
  <si>
    <t>vtt12_to_i_shunt_der_vs_hist_i_shunt:</t>
  </si>
  <si>
    <t>vtt13_to_i_shunt_der_vs_hist_i_shunt:</t>
  </si>
  <si>
    <t>vtt14_to_i_shunt_der_vs_hist_i_shunt:</t>
  </si>
  <si>
    <t>vtt15_to_i_shunt_der_vs_hist_i_shunt:</t>
  </si>
  <si>
    <t>vtt16_to_i_shunt_der_vs_hist_i_shunt:</t>
  </si>
  <si>
    <t>vtt17_to_i_shunt_der_vs_hist_i_shunt:</t>
  </si>
  <si>
    <t>vtt18_to_i_shunt_der_vs_hist_i_shunt:</t>
  </si>
  <si>
    <t>vtt19_to_i_shunt_der_vs_hist_i_shunt:</t>
  </si>
  <si>
    <t>=== Average values in 2013-05-01 22:41:03 Current ===</t>
  </si>
  <si>
    <t>2013-0501</t>
  </si>
  <si>
    <t>=== Average values in 2013-05-01 22:41:03 Current Change Rate ===</t>
  </si>
  <si>
    <t>Total</t>
  </si>
  <si>
    <t>average</t>
  </si>
  <si>
    <t>VTT4</t>
  </si>
  <si>
    <t>VTT5</t>
  </si>
  <si>
    <t>VTT6</t>
  </si>
  <si>
    <t>VTT7</t>
  </si>
  <si>
    <t>VTT8</t>
  </si>
  <si>
    <t>VTT9</t>
  </si>
  <si>
    <t>VTT10</t>
  </si>
  <si>
    <t>VTT11</t>
  </si>
  <si>
    <t>VTT12</t>
  </si>
  <si>
    <t>VTT13</t>
  </si>
  <si>
    <t>VTT14</t>
  </si>
  <si>
    <t>VTT15</t>
  </si>
  <si>
    <t>VTT16</t>
  </si>
  <si>
    <t>VTT17</t>
  </si>
  <si>
    <t>VTT18</t>
  </si>
  <si>
    <t>VTT19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</si>
</sst>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E+00"/>
    <numFmt numFmtId="166" formatCode="0.0000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1" fontId="0" fillId="0" borderId="0" xfId="0" applyNumberFormat="1"/>
    <xf numFmtId="14" fontId="0" fillId="0" borderId="0" xfId="0" applyNumberFormat="1"/>
    <xf numFmtId="0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66" fontId="0" fillId="0" borderId="0" xfId="0" applyNumberFormat="1"/>
    <xf numFmtId="167" fontId="0" fillId="0" borderId="0" xfId="1" applyNumberFormat="1" applyFont="1"/>
    <xf numFmtId="167" fontId="0" fillId="0" borderId="0" xfId="1" applyNumberFormat="1" applyFont="1" applyFill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7" fontId="0" fillId="2" borderId="0" xfId="1" applyNumberFormat="1" applyFont="1" applyFill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Ramp 0.3A/s</c:v>
          </c:tx>
          <c:xVal>
            <c:numRef>
              <c:f>Sheet1!$F$25:$M$25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Sheet1!$F$45:$M$45</c:f>
              <c:numCache>
                <c:formatCode>0.000</c:formatCode>
                <c:ptCount val="8"/>
                <c:pt idx="0">
                  <c:v>0.78011542390043409</c:v>
                </c:pt>
                <c:pt idx="1">
                  <c:v>0.78721210532266117</c:v>
                </c:pt>
                <c:pt idx="2">
                  <c:v>0.79580699411352529</c:v>
                </c:pt>
                <c:pt idx="3">
                  <c:v>0.80616787661418632</c:v>
                </c:pt>
                <c:pt idx="4">
                  <c:v>0.81866809599987767</c:v>
                </c:pt>
                <c:pt idx="5">
                  <c:v>0.83383056386184906</c:v>
                </c:pt>
                <c:pt idx="6">
                  <c:v>0.84079789526581772</c:v>
                </c:pt>
                <c:pt idx="7">
                  <c:v>0.85239937105126584</c:v>
                </c:pt>
              </c:numCache>
            </c:numRef>
          </c:yVal>
          <c:smooth val="0"/>
        </c:ser>
        <c:ser>
          <c:idx val="0"/>
          <c:order val="1"/>
          <c:tx>
            <c:v>Dump -0.3A/s</c:v>
          </c:tx>
          <c:xVal>
            <c:numRef>
              <c:f>Sheet1!$F$2:$M$2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Sheet1!$F$22:$M$22</c:f>
              <c:numCache>
                <c:formatCode>0.000</c:formatCode>
                <c:ptCount val="8"/>
                <c:pt idx="0">
                  <c:v>0.77565008913556843</c:v>
                </c:pt>
                <c:pt idx="1">
                  <c:v>0.78539331711908722</c:v>
                </c:pt>
                <c:pt idx="2">
                  <c:v>0.79552620509593186</c:v>
                </c:pt>
                <c:pt idx="3">
                  <c:v>0.80620367963932649</c:v>
                </c:pt>
                <c:pt idx="4">
                  <c:v>0.81760923974750277</c:v>
                </c:pt>
                <c:pt idx="5">
                  <c:v>0.8299671003776804</c:v>
                </c:pt>
                <c:pt idx="6">
                  <c:v>0.83523762864812523</c:v>
                </c:pt>
                <c:pt idx="7">
                  <c:v>0.84355939574939398</c:v>
                </c:pt>
              </c:numCache>
            </c:numRef>
          </c:yVal>
          <c:smooth val="0"/>
        </c:ser>
        <c:ser>
          <c:idx val="2"/>
          <c:order val="2"/>
          <c:tx>
            <c:v>Ramp 0.4A/s</c:v>
          </c:tx>
          <c:xVal>
            <c:numRef>
              <c:f>Sheet1!$F$49:$M$49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Sheet1!$F$69:$M$69</c:f>
              <c:numCache>
                <c:formatCode>0.000</c:formatCode>
                <c:ptCount val="8"/>
                <c:pt idx="0">
                  <c:v>0.78005465473669666</c:v>
                </c:pt>
                <c:pt idx="1">
                  <c:v>0.78726973553510904</c:v>
                </c:pt>
                <c:pt idx="2">
                  <c:v>0.79619203347074741</c:v>
                </c:pt>
                <c:pt idx="3">
                  <c:v>0.80711680290765797</c:v>
                </c:pt>
                <c:pt idx="4">
                  <c:v>0.82046119685777041</c:v>
                </c:pt>
                <c:pt idx="5">
                  <c:v>0.83681550782406622</c:v>
                </c:pt>
                <c:pt idx="6">
                  <c:v>0.8443784747775499</c:v>
                </c:pt>
                <c:pt idx="7">
                  <c:v>0.85702737173311738</c:v>
                </c:pt>
              </c:numCache>
            </c:numRef>
          </c:yVal>
          <c:smooth val="0"/>
        </c:ser>
        <c:ser>
          <c:idx val="3"/>
          <c:order val="3"/>
          <c:tx>
            <c:v>Dump -1.5A/s</c:v>
          </c:tx>
          <c:xVal>
            <c:numRef>
              <c:f>Sheet1!$F$72:$M$72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1350</c:v>
                </c:pt>
                <c:pt idx="7">
                  <c:v>1500</c:v>
                </c:pt>
              </c:numCache>
            </c:numRef>
          </c:xVal>
          <c:yVal>
            <c:numRef>
              <c:f>Sheet1!$F$92:$M$92</c:f>
              <c:numCache>
                <c:formatCode>0.000</c:formatCode>
                <c:ptCount val="8"/>
                <c:pt idx="0">
                  <c:v>0.76281781167503415</c:v>
                </c:pt>
                <c:pt idx="1">
                  <c:v>0.78081816838269225</c:v>
                </c:pt>
                <c:pt idx="2">
                  <c:v>0.79746760263907557</c:v>
                </c:pt>
                <c:pt idx="3">
                  <c:v>0.81282153894514209</c:v>
                </c:pt>
                <c:pt idx="4">
                  <c:v>0.82691433359525557</c:v>
                </c:pt>
                <c:pt idx="5">
                  <c:v>0.83975681407875846</c:v>
                </c:pt>
                <c:pt idx="6">
                  <c:v>0.84454096311135163</c:v>
                </c:pt>
                <c:pt idx="7">
                  <c:v>0.8513318307787987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11296"/>
        <c:axId val="130313216"/>
      </c:scatterChart>
      <c:valAx>
        <c:axId val="1303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Current 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313216"/>
        <c:crosses val="autoZero"/>
        <c:crossBetween val="midCat"/>
      </c:valAx>
      <c:valAx>
        <c:axId val="13031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Ratio of Coil (1+2)/(3+4)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031129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Sheet2!$C$1:$I$1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700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1250</c:v>
                </c:pt>
              </c:numCache>
            </c:numRef>
          </c:xVal>
          <c:yVal>
            <c:numRef>
              <c:f>Sheet2!$C$75:$I$75</c:f>
              <c:numCache>
                <c:formatCode>0.000</c:formatCode>
                <c:ptCount val="7"/>
                <c:pt idx="0">
                  <c:v>1.4750399999999999</c:v>
                </c:pt>
                <c:pt idx="1">
                  <c:v>1.4844200000000001</c:v>
                </c:pt>
                <c:pt idx="2">
                  <c:v>1.4467399999999999</c:v>
                </c:pt>
                <c:pt idx="3">
                  <c:v>1.4571400000000001</c:v>
                </c:pt>
                <c:pt idx="4">
                  <c:v>1.3797200000000001</c:v>
                </c:pt>
                <c:pt idx="5">
                  <c:v>1.3481799999999999</c:v>
                </c:pt>
                <c:pt idx="6">
                  <c:v>1.2802800000000001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06464"/>
        <c:axId val="60184832"/>
      </c:scatterChart>
      <c:valAx>
        <c:axId val="602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184832"/>
        <c:crosses val="autoZero"/>
        <c:crossBetween val="midCat"/>
      </c:valAx>
      <c:valAx>
        <c:axId val="601848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0206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38101</xdr:colOff>
      <xdr:row>0</xdr:row>
      <xdr:rowOff>157161</xdr:rowOff>
    </xdr:from>
    <xdr:to>
      <xdr:col>29</xdr:col>
      <xdr:colOff>104775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95</xdr:row>
      <xdr:rowOff>85725</xdr:rowOff>
    </xdr:from>
    <xdr:to>
      <xdr:col>19</xdr:col>
      <xdr:colOff>38100</xdr:colOff>
      <xdr:row>109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abSelected="1" topLeftCell="A31" workbookViewId="0">
      <selection activeCell="F94" sqref="F94:M112"/>
    </sheetView>
  </sheetViews>
  <sheetFormatPr defaultRowHeight="15" x14ac:dyDescent="0.25"/>
  <cols>
    <col min="1" max="1" width="25.140625" customWidth="1"/>
    <col min="2" max="2" width="9.5703125" customWidth="1"/>
    <col min="3" max="4" width="10" bestFit="1" customWidth="1"/>
    <col min="6" max="6" width="18.5703125" customWidth="1"/>
  </cols>
  <sheetData>
    <row r="1" spans="1:15" x14ac:dyDescent="0.25">
      <c r="A1" t="s">
        <v>25</v>
      </c>
      <c r="C1" t="s">
        <v>22</v>
      </c>
      <c r="F1" t="s">
        <v>19</v>
      </c>
    </row>
    <row r="2" spans="1:15" x14ac:dyDescent="0.25">
      <c r="B2" t="s">
        <v>16</v>
      </c>
      <c r="C2" t="s">
        <v>17</v>
      </c>
      <c r="D2" t="s">
        <v>18</v>
      </c>
      <c r="F2">
        <v>0</v>
      </c>
      <c r="G2">
        <v>250</v>
      </c>
      <c r="H2">
        <v>500</v>
      </c>
      <c r="I2">
        <v>750</v>
      </c>
      <c r="J2">
        <v>1000</v>
      </c>
      <c r="K2">
        <v>1250</v>
      </c>
      <c r="L2">
        <v>1350</v>
      </c>
      <c r="M2">
        <v>1500</v>
      </c>
    </row>
    <row r="3" spans="1:15" x14ac:dyDescent="0.25">
      <c r="A3" t="s">
        <v>0</v>
      </c>
      <c r="B3" s="2">
        <v>1.5037199999999999</v>
      </c>
      <c r="C3" s="2">
        <v>-1.6180200000000001E-5</v>
      </c>
      <c r="D3" s="2">
        <v>-9.2813800000000002E-8</v>
      </c>
      <c r="F3" s="1">
        <f>B3+C3*$F$2+D3*$F$2*$F$2</f>
        <v>1.5037199999999999</v>
      </c>
      <c r="G3" s="1">
        <f>B3+C3*$G$2+D3*$G$2*$G$2</f>
        <v>1.4938740875000001</v>
      </c>
      <c r="H3" s="1">
        <f>B3+C3*$H$2+D3*$H$2*$H$2</f>
        <v>1.4724264499999999</v>
      </c>
      <c r="I3" s="1">
        <f>B3+C3*$I$2+D3*$I$2*$I$2</f>
        <v>1.4393770875</v>
      </c>
      <c r="J3" s="1">
        <f>B3+C3*$J$2+D3*$J$2*$J$2</f>
        <v>1.3947259999999999</v>
      </c>
      <c r="K3" s="1">
        <f>B3+C3*$K$2+D3*$K$2*$K$2</f>
        <v>1.3384731875</v>
      </c>
      <c r="L3" s="1">
        <f>B3+C3*$L$2+D3*$L$2*$L$2</f>
        <v>1.3127235795000001</v>
      </c>
      <c r="M3" s="1">
        <f>B3+C3*$M$2+D3*$M$2*$M$2</f>
        <v>1.2706186499999998</v>
      </c>
      <c r="O3" s="1">
        <f>AVERAGE(L3,L26,L50,L73)</f>
        <v>1.3346339108750001</v>
      </c>
    </row>
    <row r="4" spans="1:15" x14ac:dyDescent="0.25">
      <c r="A4" t="s">
        <v>1</v>
      </c>
      <c r="B4" s="2">
        <v>0.81950900000000004</v>
      </c>
      <c r="C4" s="2">
        <v>7.5436699999999999E-6</v>
      </c>
      <c r="D4" s="2">
        <v>-3.2350799999999999E-8</v>
      </c>
      <c r="F4" s="1">
        <f t="shared" ref="F4:F18" si="0">B4+C4*$B$21+D4*$B$21*$B$21</f>
        <v>0.81950900000000004</v>
      </c>
      <c r="G4" s="1">
        <f t="shared" ref="G4:G18" si="1">B4+C4*$G$2+D4*$G$2*$G$2</f>
        <v>0.81937299250000006</v>
      </c>
      <c r="H4" s="1">
        <f t="shared" ref="H4:H18" si="2">B4+C4*$H$2+D4*$H$2*$H$2</f>
        <v>0.81519313500000001</v>
      </c>
      <c r="I4" s="1">
        <f t="shared" ref="I4:I18" si="3">B4+C4*$I$2+D4*$I$2*$I$2</f>
        <v>0.8069694275</v>
      </c>
      <c r="J4" s="1">
        <f t="shared" ref="J4:J18" si="4">B4+C4*$J$2+D4*$J$2*$J$2</f>
        <v>0.79470187000000003</v>
      </c>
      <c r="K4" s="1">
        <f t="shared" ref="K4:K18" si="5">B4+C4*$K$2+D4*$K$2*$K$2</f>
        <v>0.7783904625000001</v>
      </c>
      <c r="L4" s="1">
        <f t="shared" ref="L4:L18" si="6">B4+C4*$L$2+D4*$L$2*$L$2</f>
        <v>0.77073362150000002</v>
      </c>
      <c r="M4" s="1">
        <f t="shared" ref="M4:M18" si="7">B4+C4*$M$2+D4*$M$2*$M$2</f>
        <v>0.7580352050000001</v>
      </c>
      <c r="O4" s="1">
        <f t="shared" ref="O4:O18" si="8">AVERAGE(L4,L27,L51,L74)</f>
        <v>0.79143141950000007</v>
      </c>
    </row>
    <row r="5" spans="1:15" x14ac:dyDescent="0.25">
      <c r="A5" t="s">
        <v>2</v>
      </c>
      <c r="B5" s="2">
        <v>0.89160300000000003</v>
      </c>
      <c r="C5" s="2">
        <v>1.24795E-5</v>
      </c>
      <c r="D5" s="2">
        <v>-2.7234300000000001E-8</v>
      </c>
      <c r="F5" s="1">
        <f t="shared" si="0"/>
        <v>0.89160300000000003</v>
      </c>
      <c r="G5" s="1">
        <f t="shared" si="1"/>
        <v>0.89302073125000003</v>
      </c>
      <c r="H5" s="1">
        <f t="shared" si="2"/>
        <v>0.89103417500000004</v>
      </c>
      <c r="I5" s="1">
        <f t="shared" si="3"/>
        <v>0.88564333125000005</v>
      </c>
      <c r="J5" s="1">
        <f t="shared" si="4"/>
        <v>0.87684819999999997</v>
      </c>
      <c r="K5" s="1">
        <f t="shared" si="5"/>
        <v>0.86464878125</v>
      </c>
      <c r="L5" s="1">
        <f t="shared" si="6"/>
        <v>0.85881581325</v>
      </c>
      <c r="M5" s="1">
        <f t="shared" si="7"/>
        <v>0.84904507500000004</v>
      </c>
      <c r="O5" s="1">
        <f t="shared" si="8"/>
        <v>0.87913447150000001</v>
      </c>
    </row>
    <row r="6" spans="1:15" x14ac:dyDescent="0.25">
      <c r="A6" t="s">
        <v>3</v>
      </c>
      <c r="B6" s="2">
        <v>1.2432799999999999</v>
      </c>
      <c r="C6" s="2">
        <v>2.5970899999999999E-5</v>
      </c>
      <c r="D6" s="2">
        <v>-2.92446E-8</v>
      </c>
      <c r="F6" s="1">
        <f t="shared" si="0"/>
        <v>1.2432799999999999</v>
      </c>
      <c r="G6" s="1">
        <f t="shared" si="1"/>
        <v>1.2479449375</v>
      </c>
      <c r="H6" s="1">
        <f t="shared" si="2"/>
        <v>1.2489542999999999</v>
      </c>
      <c r="I6" s="1">
        <f t="shared" si="3"/>
        <v>1.2463080874999999</v>
      </c>
      <c r="J6" s="1">
        <f t="shared" si="4"/>
        <v>1.2400062999999999</v>
      </c>
      <c r="K6" s="1">
        <f t="shared" si="5"/>
        <v>1.2300489375000001</v>
      </c>
      <c r="L6" s="1">
        <f t="shared" si="6"/>
        <v>1.2250424314999999</v>
      </c>
      <c r="M6" s="1">
        <f t="shared" si="7"/>
        <v>1.2164360000000001</v>
      </c>
      <c r="O6" s="1">
        <f t="shared" si="8"/>
        <v>1.2687074808025001</v>
      </c>
    </row>
    <row r="7" spans="1:15" x14ac:dyDescent="0.25">
      <c r="A7" t="s">
        <v>4</v>
      </c>
      <c r="B7" s="2">
        <v>3.0838700000000001</v>
      </c>
      <c r="C7" s="2">
        <v>-3.4104099999999998E-5</v>
      </c>
      <c r="D7" s="2">
        <v>-1.4256700000000001E-7</v>
      </c>
      <c r="F7" s="1">
        <f t="shared" si="0"/>
        <v>3.0838700000000001</v>
      </c>
      <c r="G7" s="1">
        <f t="shared" si="1"/>
        <v>3.0664335375</v>
      </c>
      <c r="H7" s="1">
        <f t="shared" si="2"/>
        <v>3.0311762</v>
      </c>
      <c r="I7" s="1">
        <f t="shared" si="3"/>
        <v>2.9780979875000004</v>
      </c>
      <c r="J7" s="1">
        <f t="shared" si="4"/>
        <v>2.9071989</v>
      </c>
      <c r="K7" s="1">
        <f t="shared" si="5"/>
        <v>2.8184789375000001</v>
      </c>
      <c r="L7" s="1">
        <f t="shared" si="6"/>
        <v>2.7780011075000002</v>
      </c>
      <c r="M7" s="1">
        <f t="shared" si="7"/>
        <v>2.7119380999999998</v>
      </c>
      <c r="O7" s="1">
        <f t="shared" si="8"/>
        <v>2.7416551</v>
      </c>
    </row>
    <row r="8" spans="1:15" x14ac:dyDescent="0.25">
      <c r="A8" t="s">
        <v>5</v>
      </c>
      <c r="B8" s="2">
        <v>0.56586800000000004</v>
      </c>
      <c r="C8" s="2">
        <v>1.37026E-6</v>
      </c>
      <c r="D8" s="2">
        <v>-1.8935200000000001E-8</v>
      </c>
      <c r="F8" s="1">
        <f t="shared" si="0"/>
        <v>0.56586800000000004</v>
      </c>
      <c r="G8" s="1">
        <f t="shared" si="1"/>
        <v>0.56502711500000002</v>
      </c>
      <c r="H8" s="1">
        <f t="shared" si="2"/>
        <v>0.56181933000000006</v>
      </c>
      <c r="I8" s="1">
        <f t="shared" si="3"/>
        <v>0.55624464500000004</v>
      </c>
      <c r="J8" s="1">
        <f t="shared" si="4"/>
        <v>0.54830305999999995</v>
      </c>
      <c r="K8" s="1">
        <f t="shared" si="5"/>
        <v>0.53799457500000003</v>
      </c>
      <c r="L8" s="1">
        <f t="shared" si="6"/>
        <v>0.53320844900000008</v>
      </c>
      <c r="M8" s="1">
        <f t="shared" si="7"/>
        <v>0.52531919000000005</v>
      </c>
      <c r="O8" s="1">
        <f t="shared" si="8"/>
        <v>0.54333629500000002</v>
      </c>
    </row>
    <row r="9" spans="1:15" x14ac:dyDescent="0.25">
      <c r="A9" t="s">
        <v>6</v>
      </c>
      <c r="B9" s="2">
        <v>0.36673600000000001</v>
      </c>
      <c r="C9" s="2">
        <v>1.2008400000000001E-6</v>
      </c>
      <c r="D9" s="2">
        <v>-9.6041399999999995E-9</v>
      </c>
      <c r="F9" s="1">
        <f t="shared" si="0"/>
        <v>0.36673600000000001</v>
      </c>
      <c r="G9" s="1">
        <f t="shared" si="1"/>
        <v>0.36643595125</v>
      </c>
      <c r="H9" s="1">
        <f t="shared" si="2"/>
        <v>0.364935385</v>
      </c>
      <c r="I9" s="1">
        <f t="shared" si="3"/>
        <v>0.36223430125</v>
      </c>
      <c r="J9" s="1">
        <f t="shared" si="4"/>
        <v>0.3583327</v>
      </c>
      <c r="K9" s="1">
        <f t="shared" si="5"/>
        <v>0.35323058125000001</v>
      </c>
      <c r="L9" s="1">
        <f t="shared" si="6"/>
        <v>0.35085358885000001</v>
      </c>
      <c r="M9" s="1">
        <f t="shared" si="7"/>
        <v>0.34692794500000002</v>
      </c>
      <c r="O9" s="1">
        <f t="shared" si="8"/>
        <v>0.35889568352500001</v>
      </c>
    </row>
    <row r="10" spans="1:15" x14ac:dyDescent="0.25">
      <c r="A10" t="s">
        <v>7</v>
      </c>
      <c r="B10" s="2">
        <v>1.31135</v>
      </c>
      <c r="C10" s="2">
        <v>-5.9306400000000005E-7</v>
      </c>
      <c r="D10" s="2">
        <v>-2.1215600000000001E-8</v>
      </c>
      <c r="F10" s="1">
        <f t="shared" si="0"/>
        <v>1.31135</v>
      </c>
      <c r="G10" s="1">
        <f t="shared" si="1"/>
        <v>1.3098757589999999</v>
      </c>
      <c r="H10" s="1">
        <f t="shared" si="2"/>
        <v>1.3057495680000002</v>
      </c>
      <c r="I10" s="1">
        <f t="shared" si="3"/>
        <v>1.2989714270000001</v>
      </c>
      <c r="J10" s="1">
        <f t="shared" si="4"/>
        <v>1.2895413360000001</v>
      </c>
      <c r="K10" s="1">
        <f t="shared" si="5"/>
        <v>1.2774592949999999</v>
      </c>
      <c r="L10" s="1">
        <f t="shared" si="6"/>
        <v>1.2718839326</v>
      </c>
      <c r="M10" s="1">
        <f t="shared" si="7"/>
        <v>1.2627253040000002</v>
      </c>
      <c r="O10" s="1">
        <f t="shared" si="8"/>
        <v>1.2897029494000001</v>
      </c>
    </row>
    <row r="11" spans="1:15" x14ac:dyDescent="0.25">
      <c r="A11" t="s">
        <v>8</v>
      </c>
      <c r="B11" s="2">
        <v>2.44591</v>
      </c>
      <c r="C11" s="2">
        <v>-4.7843699999999999E-6</v>
      </c>
      <c r="D11" s="2">
        <v>-2.49742E-8</v>
      </c>
      <c r="F11" s="1">
        <f t="shared" si="0"/>
        <v>2.44591</v>
      </c>
      <c r="G11" s="1">
        <f t="shared" si="1"/>
        <v>2.44315302</v>
      </c>
      <c r="H11" s="1">
        <f t="shared" si="2"/>
        <v>2.4372742649999997</v>
      </c>
      <c r="I11" s="1">
        <f t="shared" si="3"/>
        <v>2.4282737349999999</v>
      </c>
      <c r="J11" s="1">
        <f t="shared" si="4"/>
        <v>2.4161514300000002</v>
      </c>
      <c r="K11" s="1">
        <f t="shared" si="5"/>
        <v>2.4009073499999998</v>
      </c>
      <c r="L11" s="1">
        <f t="shared" si="6"/>
        <v>2.3939356209999998</v>
      </c>
      <c r="M11" s="1">
        <f t="shared" si="7"/>
        <v>2.3825414949999999</v>
      </c>
      <c r="O11" s="1">
        <f t="shared" si="8"/>
        <v>2.4330195182500001</v>
      </c>
    </row>
    <row r="12" spans="1:15" x14ac:dyDescent="0.25">
      <c r="A12" t="s">
        <v>9</v>
      </c>
      <c r="B12" s="2">
        <v>1.83074</v>
      </c>
      <c r="C12" s="2">
        <v>5.59068E-6</v>
      </c>
      <c r="D12" s="2">
        <v>-8.9633799999999996E-8</v>
      </c>
      <c r="F12" s="1">
        <f t="shared" si="0"/>
        <v>1.83074</v>
      </c>
      <c r="G12" s="1">
        <f t="shared" si="1"/>
        <v>1.8265355575</v>
      </c>
      <c r="H12" s="1">
        <f t="shared" si="2"/>
        <v>1.8111268900000002</v>
      </c>
      <c r="I12" s="1">
        <f t="shared" si="3"/>
        <v>1.7845139975000002</v>
      </c>
      <c r="J12" s="1">
        <f t="shared" si="4"/>
        <v>1.74669688</v>
      </c>
      <c r="K12" s="1">
        <f t="shared" si="5"/>
        <v>1.6976755375000001</v>
      </c>
      <c r="L12" s="1">
        <f t="shared" si="6"/>
        <v>1.6749298175</v>
      </c>
      <c r="M12" s="1">
        <f t="shared" si="7"/>
        <v>1.6374499700000003</v>
      </c>
      <c r="O12" s="1">
        <f t="shared" si="8"/>
        <v>1.6841891824999999</v>
      </c>
    </row>
    <row r="13" spans="1:15" x14ac:dyDescent="0.25">
      <c r="A13" t="s">
        <v>10</v>
      </c>
      <c r="B13" s="2">
        <v>1.9221900000000001</v>
      </c>
      <c r="C13" s="2">
        <v>-1.55663E-5</v>
      </c>
      <c r="D13" s="2">
        <v>-6.6390699999999999E-8</v>
      </c>
      <c r="F13" s="1">
        <f t="shared" si="0"/>
        <v>1.9221900000000001</v>
      </c>
      <c r="G13" s="1">
        <f t="shared" si="1"/>
        <v>1.9141490062500002</v>
      </c>
      <c r="H13" s="1">
        <f t="shared" si="2"/>
        <v>1.8978091749999999</v>
      </c>
      <c r="I13" s="1">
        <f t="shared" si="3"/>
        <v>1.8731705062500001</v>
      </c>
      <c r="J13" s="1">
        <f t="shared" si="4"/>
        <v>1.8402330000000002</v>
      </c>
      <c r="K13" s="1">
        <f t="shared" si="5"/>
        <v>1.7989966562499999</v>
      </c>
      <c r="L13" s="1">
        <f t="shared" si="6"/>
        <v>1.7801784442500002</v>
      </c>
      <c r="M13" s="1">
        <f t="shared" si="7"/>
        <v>1.7494614750000002</v>
      </c>
      <c r="O13" s="1">
        <f t="shared" si="8"/>
        <v>1.7968484350624998</v>
      </c>
    </row>
    <row r="14" spans="1:15" x14ac:dyDescent="0.25">
      <c r="A14" t="s">
        <v>11</v>
      </c>
      <c r="B14" s="2">
        <v>0.256054</v>
      </c>
      <c r="C14" s="2">
        <v>-4.5009999999999998E-6</v>
      </c>
      <c r="D14" s="2">
        <v>-7.5927500000000003E-9</v>
      </c>
      <c r="F14" s="1">
        <f t="shared" si="0"/>
        <v>0.256054</v>
      </c>
      <c r="G14" s="1">
        <f t="shared" si="1"/>
        <v>0.254454203125</v>
      </c>
      <c r="H14" s="1">
        <f t="shared" si="2"/>
        <v>0.25190531250000003</v>
      </c>
      <c r="I14" s="1">
        <f t="shared" si="3"/>
        <v>0.24840732812499999</v>
      </c>
      <c r="J14" s="1">
        <f t="shared" si="4"/>
        <v>0.24396025000000002</v>
      </c>
      <c r="K14" s="1">
        <f t="shared" si="5"/>
        <v>0.238564078125</v>
      </c>
      <c r="L14" s="1">
        <f t="shared" si="6"/>
        <v>0.23613986312499999</v>
      </c>
      <c r="M14" s="1">
        <f t="shared" si="7"/>
        <v>0.23221881250000001</v>
      </c>
      <c r="O14" s="1">
        <f t="shared" si="8"/>
        <v>0.23699736970999999</v>
      </c>
    </row>
    <row r="15" spans="1:15" x14ac:dyDescent="0.25">
      <c r="A15" t="s">
        <v>12</v>
      </c>
      <c r="B15" s="2">
        <v>0.410945</v>
      </c>
      <c r="C15" s="2">
        <v>-2.7813099999999998E-6</v>
      </c>
      <c r="D15" s="2">
        <v>-1.52602E-8</v>
      </c>
      <c r="F15" s="1">
        <f t="shared" si="0"/>
        <v>0.410945</v>
      </c>
      <c r="G15" s="1">
        <f t="shared" si="1"/>
        <v>0.40929590999999999</v>
      </c>
      <c r="H15" s="1">
        <f t="shared" si="2"/>
        <v>0.405739295</v>
      </c>
      <c r="I15" s="1">
        <f t="shared" si="3"/>
        <v>0.40027515499999999</v>
      </c>
      <c r="J15" s="1">
        <f t="shared" si="4"/>
        <v>0.39290349000000002</v>
      </c>
      <c r="K15" s="1">
        <f t="shared" si="5"/>
        <v>0.38362430000000003</v>
      </c>
      <c r="L15" s="1">
        <f t="shared" si="6"/>
        <v>0.37937851700000003</v>
      </c>
      <c r="M15" s="1">
        <f t="shared" si="7"/>
        <v>0.37243758500000002</v>
      </c>
      <c r="O15" s="1">
        <f t="shared" si="8"/>
        <v>0.39727912849999997</v>
      </c>
    </row>
    <row r="16" spans="1:15" x14ac:dyDescent="0.25">
      <c r="A16" t="s">
        <v>13</v>
      </c>
      <c r="B16" s="2">
        <v>1.3939900000000001</v>
      </c>
      <c r="C16" s="2">
        <v>-5.7600099999999998E-5</v>
      </c>
      <c r="D16" s="2">
        <v>-3.8273899999999997E-8</v>
      </c>
      <c r="F16" s="1">
        <f t="shared" si="0"/>
        <v>1.3939900000000001</v>
      </c>
      <c r="G16" s="1">
        <f t="shared" si="1"/>
        <v>1.37719785625</v>
      </c>
      <c r="H16" s="1">
        <f t="shared" si="2"/>
        <v>1.355621475</v>
      </c>
      <c r="I16" s="1">
        <f t="shared" si="3"/>
        <v>1.3292608562500001</v>
      </c>
      <c r="J16" s="1">
        <f t="shared" si="4"/>
        <v>1.298116</v>
      </c>
      <c r="K16" s="1">
        <f t="shared" si="5"/>
        <v>1.2621869062500002</v>
      </c>
      <c r="L16" s="1">
        <f t="shared" si="6"/>
        <v>1.2464756822500003</v>
      </c>
      <c r="M16" s="1">
        <f t="shared" si="7"/>
        <v>1.2214735750000001</v>
      </c>
      <c r="O16" s="1">
        <f t="shared" si="8"/>
        <v>1.2607647535000002</v>
      </c>
    </row>
    <row r="17" spans="1:15" x14ac:dyDescent="0.25">
      <c r="A17" t="s">
        <v>14</v>
      </c>
      <c r="B17" s="2">
        <v>5.2945000000000002</v>
      </c>
      <c r="C17" s="2">
        <v>-3.0324600000000002E-4</v>
      </c>
      <c r="D17" s="2">
        <v>-1.6454199999999999E-7</v>
      </c>
      <c r="F17" s="1">
        <f t="shared" si="0"/>
        <v>5.2945000000000002</v>
      </c>
      <c r="G17" s="1">
        <f t="shared" si="1"/>
        <v>5.208404625</v>
      </c>
      <c r="H17" s="1">
        <f t="shared" si="2"/>
        <v>5.1017415000000002</v>
      </c>
      <c r="I17" s="1">
        <f t="shared" si="3"/>
        <v>4.9745106249999997</v>
      </c>
      <c r="J17" s="1">
        <f t="shared" si="4"/>
        <v>4.8267120000000006</v>
      </c>
      <c r="K17" s="1">
        <f t="shared" si="5"/>
        <v>4.6583456249999999</v>
      </c>
      <c r="L17" s="1">
        <f t="shared" si="6"/>
        <v>4.5852401050000005</v>
      </c>
      <c r="M17" s="1">
        <f t="shared" si="7"/>
        <v>4.4694114999999996</v>
      </c>
      <c r="O17" s="1">
        <f t="shared" si="8"/>
        <v>4.6148439094375</v>
      </c>
    </row>
    <row r="18" spans="1:15" x14ac:dyDescent="0.25">
      <c r="A18" t="s">
        <v>15</v>
      </c>
      <c r="B18" s="2">
        <v>4.6613800000000003</v>
      </c>
      <c r="C18" s="2">
        <v>-4.1133199999999998E-4</v>
      </c>
      <c r="D18" s="2">
        <v>-1.3477999999999999E-7</v>
      </c>
      <c r="F18" s="1">
        <f t="shared" si="0"/>
        <v>4.6613800000000003</v>
      </c>
      <c r="G18" s="1">
        <f t="shared" si="1"/>
        <v>4.5501232499999995</v>
      </c>
      <c r="H18" s="1">
        <f t="shared" si="2"/>
        <v>4.4220190000000006</v>
      </c>
      <c r="I18" s="1">
        <f t="shared" si="3"/>
        <v>4.27706725</v>
      </c>
      <c r="J18" s="1">
        <f t="shared" si="4"/>
        <v>4.1152680000000004</v>
      </c>
      <c r="K18" s="1">
        <f t="shared" si="5"/>
        <v>3.93662125</v>
      </c>
      <c r="L18" s="1">
        <f t="shared" si="6"/>
        <v>3.8604452500000002</v>
      </c>
      <c r="M18" s="1">
        <f t="shared" si="7"/>
        <v>3.7411270000000005</v>
      </c>
      <c r="O18" s="1">
        <f t="shared" si="8"/>
        <v>3.8459883012500007</v>
      </c>
    </row>
    <row r="19" spans="1:15" x14ac:dyDescent="0.25">
      <c r="F19" s="1"/>
    </row>
    <row r="20" spans="1:15" x14ac:dyDescent="0.25">
      <c r="B20" s="2"/>
      <c r="F20" s="1"/>
    </row>
    <row r="21" spans="1:15" x14ac:dyDescent="0.25">
      <c r="A21" t="s">
        <v>20</v>
      </c>
      <c r="F21" s="1">
        <f t="shared" ref="F21:M21" si="9">SUM(F3:F18)</f>
        <v>28.001645</v>
      </c>
      <c r="G21" s="1">
        <f t="shared" si="9"/>
        <v>27.745298539625001</v>
      </c>
      <c r="H21" s="1">
        <f t="shared" si="9"/>
        <v>27.374525455499999</v>
      </c>
      <c r="I21" s="1">
        <f t="shared" si="9"/>
        <v>26.889325747624994</v>
      </c>
      <c r="J21" s="1">
        <f t="shared" si="9"/>
        <v>26.289699415999998</v>
      </c>
      <c r="K21" s="1">
        <f t="shared" si="9"/>
        <v>25.575646460625002</v>
      </c>
      <c r="L21" s="1">
        <f t="shared" ref="L21" si="10">SUM(L3:L18)</f>
        <v>25.257985823825003</v>
      </c>
      <c r="M21" s="1">
        <f t="shared" si="9"/>
        <v>24.7471668815</v>
      </c>
      <c r="O21" s="1">
        <f>SUM(O3:O18)</f>
        <v>25.477427908812501</v>
      </c>
    </row>
    <row r="22" spans="1:15" x14ac:dyDescent="0.25">
      <c r="A22" t="s">
        <v>21</v>
      </c>
      <c r="F22" s="1">
        <f t="shared" ref="F22:M22" si="11">SUM(F3:F11)/SUM(F12:F18)</f>
        <v>0.77565008913556843</v>
      </c>
      <c r="G22" s="1">
        <f t="shared" si="11"/>
        <v>0.78539331711908722</v>
      </c>
      <c r="H22" s="1">
        <f t="shared" si="11"/>
        <v>0.79552620509593186</v>
      </c>
      <c r="I22" s="1">
        <f t="shared" si="11"/>
        <v>0.80620367963932649</v>
      </c>
      <c r="J22" s="1">
        <f t="shared" si="11"/>
        <v>0.81760923974750277</v>
      </c>
      <c r="K22" s="1">
        <f t="shared" si="11"/>
        <v>0.8299671003776804</v>
      </c>
      <c r="L22" s="1">
        <f t="shared" ref="L22" si="12">SUM(L3:L11)/SUM(L12:L18)</f>
        <v>0.83523762864812523</v>
      </c>
      <c r="M22" s="1">
        <f t="shared" si="11"/>
        <v>0.84355939574939398</v>
      </c>
    </row>
    <row r="24" spans="1:15" x14ac:dyDescent="0.25">
      <c r="A24" t="s">
        <v>24</v>
      </c>
      <c r="C24" t="s">
        <v>23</v>
      </c>
    </row>
    <row r="25" spans="1:15" x14ac:dyDescent="0.25">
      <c r="F25">
        <v>0</v>
      </c>
      <c r="G25">
        <v>250</v>
      </c>
      <c r="H25">
        <v>500</v>
      </c>
      <c r="I25">
        <v>750</v>
      </c>
      <c r="J25">
        <v>1000</v>
      </c>
      <c r="K25">
        <v>1250</v>
      </c>
      <c r="L25">
        <v>1350</v>
      </c>
      <c r="M25">
        <v>1500</v>
      </c>
    </row>
    <row r="26" spans="1:15" x14ac:dyDescent="0.25">
      <c r="A26" t="s">
        <v>0</v>
      </c>
      <c r="B26">
        <v>1.4943500000000001</v>
      </c>
      <c r="C26" s="3">
        <v>2.56885E-5</v>
      </c>
      <c r="D26" s="3">
        <v>-1.1394699999999999E-7</v>
      </c>
      <c r="F26" s="1">
        <f>B26+C26*$F$2+D26*$F$2*$F$2</f>
        <v>1.4943500000000001</v>
      </c>
      <c r="G26" s="1">
        <f>B26+C26*$G$2+D26*$G$2*$G$2</f>
        <v>1.4936504375000001</v>
      </c>
      <c r="H26" s="1">
        <f>B26+C26*$H$2+D26*$H$2*$H$2</f>
        <v>1.4787075000000001</v>
      </c>
      <c r="I26" s="1">
        <f>B26+C26*$I$2+D26*$I$2*$I$2</f>
        <v>1.4495211875</v>
      </c>
      <c r="J26" s="1">
        <f>B26+C26*$J$2+D26*$J$2*$J$2</f>
        <v>1.4060915</v>
      </c>
      <c r="K26" s="1">
        <f>B26+C26*$K$2+D26*$K$2*$K$2</f>
        <v>1.3484184375000001</v>
      </c>
      <c r="L26" s="1">
        <f>B26+C26*$L$2+D26*$L$2*$L$2</f>
        <v>1.3213610675</v>
      </c>
      <c r="M26" s="1">
        <f>B26+C26*$M$2+D26*$M$2*$M$2</f>
        <v>1.276502</v>
      </c>
    </row>
    <row r="27" spans="1:15" x14ac:dyDescent="0.25">
      <c r="A27" t="s">
        <v>1</v>
      </c>
      <c r="B27">
        <v>0.82314799999999999</v>
      </c>
      <c r="C27" s="3">
        <v>1.6210499999999999E-6</v>
      </c>
      <c r="D27" s="3">
        <v>-2.9182E-8</v>
      </c>
      <c r="F27" s="1">
        <f t="shared" ref="F27:F41" si="13">B27+C27*$B$21+D27*$B$21*$B$21</f>
        <v>0.82314799999999999</v>
      </c>
      <c r="G27" s="1">
        <f t="shared" ref="G27:G41" si="14">B27+C27*$G$2+D27*$G$2*$G$2</f>
        <v>0.82172938749999991</v>
      </c>
      <c r="H27" s="1">
        <f t="shared" ref="H27:H41" si="15">B27+C27*$H$2+D27*$H$2*$H$2</f>
        <v>0.81666302499999999</v>
      </c>
      <c r="I27" s="1">
        <f t="shared" ref="I27:I41" si="16">B27+C27*$I$2+D27*$I$2*$I$2</f>
        <v>0.80794891249999989</v>
      </c>
      <c r="J27" s="1">
        <f t="shared" ref="J27:J41" si="17">B27+C27*$J$2+D27*$J$2*$J$2</f>
        <v>0.79558704999999996</v>
      </c>
      <c r="K27" s="1">
        <f t="shared" ref="K27:K41" si="18">B27+C27*$K$2+D27*$K$2*$K$2</f>
        <v>0.77957743749999997</v>
      </c>
      <c r="L27" s="1">
        <f t="shared" ref="L27:L41" si="19">B27+C27*$L$2+D27*$L$2*$L$2</f>
        <v>0.77215222249999993</v>
      </c>
      <c r="M27" s="1">
        <f t="shared" ref="M27:M41" si="20">B27+C27*$M$2+D27*$M$2*$M$2</f>
        <v>0.75992007500000003</v>
      </c>
    </row>
    <row r="28" spans="1:15" x14ac:dyDescent="0.25">
      <c r="A28" t="s">
        <v>2</v>
      </c>
      <c r="B28">
        <v>0.89005999999999996</v>
      </c>
      <c r="C28" s="3">
        <v>6.0495399999999997E-6</v>
      </c>
      <c r="D28" s="3">
        <v>-1.8342599999999999E-8</v>
      </c>
      <c r="F28" s="1">
        <f t="shared" si="13"/>
        <v>0.89005999999999996</v>
      </c>
      <c r="G28" s="1">
        <f t="shared" si="14"/>
        <v>0.89042597249999988</v>
      </c>
      <c r="H28" s="1">
        <f t="shared" si="15"/>
        <v>0.88849911999999998</v>
      </c>
      <c r="I28" s="1">
        <f t="shared" si="16"/>
        <v>0.8842794424999999</v>
      </c>
      <c r="J28" s="1">
        <f t="shared" si="17"/>
        <v>0.87776694</v>
      </c>
      <c r="K28" s="1">
        <f t="shared" si="18"/>
        <v>0.86896161249999992</v>
      </c>
      <c r="L28" s="1">
        <f t="shared" si="19"/>
        <v>0.86479749049999999</v>
      </c>
      <c r="M28" s="1">
        <f t="shared" si="20"/>
        <v>0.85786346000000002</v>
      </c>
    </row>
    <row r="29" spans="1:15" x14ac:dyDescent="0.25">
      <c r="A29" t="s">
        <v>3</v>
      </c>
      <c r="B29">
        <v>1.24875</v>
      </c>
      <c r="C29" s="3">
        <v>-5.9052400000000001E-6</v>
      </c>
      <c r="D29" s="3">
        <v>5.3835599999999996E-10</v>
      </c>
      <c r="F29" s="1">
        <f t="shared" si="13"/>
        <v>1.24875</v>
      </c>
      <c r="G29" s="1">
        <f t="shared" si="14"/>
        <v>1.2473073372500001</v>
      </c>
      <c r="H29" s="1">
        <f t="shared" si="15"/>
        <v>1.2459319689999999</v>
      </c>
      <c r="I29" s="1">
        <f t="shared" si="16"/>
        <v>1.2446238952499999</v>
      </c>
      <c r="J29" s="1">
        <f t="shared" si="17"/>
        <v>1.2433831160000002</v>
      </c>
      <c r="K29" s="1">
        <f t="shared" si="18"/>
        <v>1.2422096312499999</v>
      </c>
      <c r="L29" s="1">
        <f t="shared" si="19"/>
        <v>1.24175907981</v>
      </c>
      <c r="M29" s="1">
        <f t="shared" si="20"/>
        <v>1.2411034410000001</v>
      </c>
    </row>
    <row r="30" spans="1:15" x14ac:dyDescent="0.25">
      <c r="A30" t="s">
        <v>4</v>
      </c>
      <c r="B30">
        <v>3.0384000000000002</v>
      </c>
      <c r="C30">
        <v>1.3639199999999999E-4</v>
      </c>
      <c r="D30" s="3">
        <v>-2.7552999999999998E-7</v>
      </c>
      <c r="F30" s="1">
        <f t="shared" si="13"/>
        <v>3.0384000000000002</v>
      </c>
      <c r="G30" s="1">
        <f t="shared" si="14"/>
        <v>3.0552773750000002</v>
      </c>
      <c r="H30" s="1">
        <f t="shared" si="15"/>
        <v>3.0377135000000002</v>
      </c>
      <c r="I30" s="1">
        <f t="shared" si="16"/>
        <v>2.9857083750000002</v>
      </c>
      <c r="J30" s="1">
        <f t="shared" si="17"/>
        <v>2.8992620000000002</v>
      </c>
      <c r="K30" s="1">
        <f t="shared" si="18"/>
        <v>2.7783743750000003</v>
      </c>
      <c r="L30" s="1">
        <f t="shared" si="19"/>
        <v>2.7203757750000004</v>
      </c>
      <c r="M30" s="1">
        <f t="shared" si="20"/>
        <v>2.6230455000000004</v>
      </c>
    </row>
    <row r="31" spans="1:15" x14ac:dyDescent="0.25">
      <c r="A31" t="s">
        <v>5</v>
      </c>
      <c r="B31">
        <v>0.56757299999999999</v>
      </c>
      <c r="C31" s="3">
        <v>8.7437999999999992E-6</v>
      </c>
      <c r="D31" s="3">
        <v>-2.95656E-8</v>
      </c>
      <c r="F31" s="1">
        <f t="shared" si="13"/>
        <v>0.56757299999999999</v>
      </c>
      <c r="G31" s="1">
        <f t="shared" si="14"/>
        <v>0.5679111</v>
      </c>
      <c r="H31" s="1">
        <f t="shared" si="15"/>
        <v>0.56455349999999993</v>
      </c>
      <c r="I31" s="1">
        <f t="shared" si="16"/>
        <v>0.5575002</v>
      </c>
      <c r="J31" s="1">
        <f t="shared" si="17"/>
        <v>0.54675119999999999</v>
      </c>
      <c r="K31" s="1">
        <f t="shared" si="18"/>
        <v>0.5323064999999999</v>
      </c>
      <c r="L31" s="1">
        <f t="shared" si="19"/>
        <v>0.525493824</v>
      </c>
      <c r="M31" s="1">
        <f t="shared" si="20"/>
        <v>0.51416609999999996</v>
      </c>
    </row>
    <row r="32" spans="1:15" x14ac:dyDescent="0.25">
      <c r="A32" t="s">
        <v>6</v>
      </c>
      <c r="B32">
        <v>0.36571100000000001</v>
      </c>
      <c r="C32" s="3">
        <v>3.2237300000000001E-6</v>
      </c>
      <c r="D32" s="3">
        <v>-1.3789899999999999E-8</v>
      </c>
      <c r="F32" s="1">
        <f t="shared" si="13"/>
        <v>0.36571100000000001</v>
      </c>
      <c r="G32" s="1">
        <f t="shared" si="14"/>
        <v>0.36565506375000001</v>
      </c>
      <c r="H32" s="1">
        <f t="shared" si="15"/>
        <v>0.36387539000000002</v>
      </c>
      <c r="I32" s="1">
        <f t="shared" si="16"/>
        <v>0.36037197874999999</v>
      </c>
      <c r="J32" s="1">
        <f t="shared" si="17"/>
        <v>0.35514482999999997</v>
      </c>
      <c r="K32" s="1">
        <f t="shared" si="18"/>
        <v>0.34819394375000001</v>
      </c>
      <c r="L32" s="1">
        <f t="shared" si="19"/>
        <v>0.34493094275000002</v>
      </c>
      <c r="M32" s="1">
        <f t="shared" si="20"/>
        <v>0.33951932000000001</v>
      </c>
    </row>
    <row r="33" spans="1:13" x14ac:dyDescent="0.25">
      <c r="A33" t="s">
        <v>7</v>
      </c>
      <c r="B33">
        <v>1.3048</v>
      </c>
      <c r="C33" s="3">
        <v>2.0552099999999999E-5</v>
      </c>
      <c r="D33" s="3">
        <v>-3.5059899999999999E-8</v>
      </c>
      <c r="F33" s="1">
        <f t="shared" si="13"/>
        <v>1.3048</v>
      </c>
      <c r="G33" s="1">
        <f t="shared" si="14"/>
        <v>1.3077467812499999</v>
      </c>
      <c r="H33" s="1">
        <f t="shared" si="15"/>
        <v>1.306311075</v>
      </c>
      <c r="I33" s="1">
        <f t="shared" si="16"/>
        <v>1.3004928812500001</v>
      </c>
      <c r="J33" s="1">
        <f t="shared" si="17"/>
        <v>1.2902921999999999</v>
      </c>
      <c r="K33" s="1">
        <f t="shared" si="18"/>
        <v>1.2757090312499999</v>
      </c>
      <c r="L33" s="1">
        <f t="shared" si="19"/>
        <v>1.2686486672500001</v>
      </c>
      <c r="M33" s="1">
        <f t="shared" si="20"/>
        <v>1.2567433750000001</v>
      </c>
    </row>
    <row r="34" spans="1:13" x14ac:dyDescent="0.25">
      <c r="A34" t="s">
        <v>8</v>
      </c>
      <c r="B34">
        <v>2.4316499999999999</v>
      </c>
      <c r="C34" s="3">
        <v>3.1046800000000002E-5</v>
      </c>
      <c r="D34" s="3">
        <v>-4.6487499999999999E-8</v>
      </c>
      <c r="F34" s="1">
        <f t="shared" si="13"/>
        <v>2.4316499999999999</v>
      </c>
      <c r="G34" s="1">
        <f t="shared" si="14"/>
        <v>2.4365062312500001</v>
      </c>
      <c r="H34" s="1">
        <f t="shared" si="15"/>
        <v>2.4355515250000002</v>
      </c>
      <c r="I34" s="1">
        <f t="shared" si="16"/>
        <v>2.4287858812499996</v>
      </c>
      <c r="J34" s="1">
        <f t="shared" si="17"/>
        <v>2.4162092999999998</v>
      </c>
      <c r="K34" s="1">
        <f t="shared" si="18"/>
        <v>2.3978217812499998</v>
      </c>
      <c r="L34" s="1">
        <f t="shared" si="19"/>
        <v>2.3888397112499997</v>
      </c>
      <c r="M34" s="1">
        <f t="shared" si="20"/>
        <v>2.3736233250000001</v>
      </c>
    </row>
    <row r="35" spans="1:13" x14ac:dyDescent="0.25">
      <c r="A35" t="s">
        <v>9</v>
      </c>
      <c r="B35">
        <v>1.8154600000000001</v>
      </c>
      <c r="C35" s="3">
        <v>5.3748800000000003E-5</v>
      </c>
      <c r="D35" s="3">
        <v>-1.23678E-7</v>
      </c>
      <c r="F35" s="1">
        <f t="shared" si="13"/>
        <v>1.8154600000000001</v>
      </c>
      <c r="G35" s="1">
        <f t="shared" si="14"/>
        <v>1.821167325</v>
      </c>
      <c r="H35" s="1">
        <f t="shared" si="15"/>
        <v>1.8114149000000002</v>
      </c>
      <c r="I35" s="1">
        <f t="shared" si="16"/>
        <v>1.7862027250000001</v>
      </c>
      <c r="J35" s="1">
        <f t="shared" si="17"/>
        <v>1.7455308</v>
      </c>
      <c r="K35" s="1">
        <f t="shared" si="18"/>
        <v>1.689399125</v>
      </c>
      <c r="L35" s="1">
        <f t="shared" si="19"/>
        <v>1.662617725</v>
      </c>
      <c r="M35" s="1">
        <f t="shared" si="20"/>
        <v>1.6178077000000002</v>
      </c>
    </row>
    <row r="36" spans="1:13" x14ac:dyDescent="0.25">
      <c r="A36" t="s">
        <v>10</v>
      </c>
      <c r="B36">
        <v>1.9072</v>
      </c>
      <c r="C36" s="3">
        <v>2.6928500000000001E-5</v>
      </c>
      <c r="D36" s="3">
        <v>-9.5312800000000004E-8</v>
      </c>
      <c r="F36" s="1">
        <f t="shared" si="13"/>
        <v>1.9072</v>
      </c>
      <c r="G36" s="1">
        <f t="shared" si="14"/>
        <v>1.9079750750000002</v>
      </c>
      <c r="H36" s="1">
        <f t="shared" si="15"/>
        <v>1.8968360499999999</v>
      </c>
      <c r="I36" s="1">
        <f t="shared" si="16"/>
        <v>1.873782925</v>
      </c>
      <c r="J36" s="1">
        <f t="shared" si="17"/>
        <v>1.8388156999999998</v>
      </c>
      <c r="K36" s="1">
        <f t="shared" si="18"/>
        <v>1.7919343750000001</v>
      </c>
      <c r="L36" s="1">
        <f t="shared" si="19"/>
        <v>1.7698458970000002</v>
      </c>
      <c r="M36" s="1">
        <f t="shared" si="20"/>
        <v>1.7331389500000001</v>
      </c>
    </row>
    <row r="37" spans="1:13" x14ac:dyDescent="0.25">
      <c r="A37" t="s">
        <v>11</v>
      </c>
      <c r="B37">
        <v>0.25270900000000002</v>
      </c>
      <c r="C37" s="3">
        <v>3.1248600000000001E-6</v>
      </c>
      <c r="D37" s="3">
        <v>-1.12743E-8</v>
      </c>
      <c r="F37" s="1">
        <f t="shared" si="13"/>
        <v>0.25270900000000002</v>
      </c>
      <c r="G37" s="1">
        <f t="shared" si="14"/>
        <v>0.25278557125000001</v>
      </c>
      <c r="H37" s="1">
        <f t="shared" si="15"/>
        <v>0.25145285500000003</v>
      </c>
      <c r="I37" s="1">
        <f t="shared" si="16"/>
        <v>0.24871085125000003</v>
      </c>
      <c r="J37" s="1">
        <f t="shared" si="17"/>
        <v>0.24455956000000004</v>
      </c>
      <c r="K37" s="1">
        <f t="shared" si="18"/>
        <v>0.23899898125000002</v>
      </c>
      <c r="L37" s="1">
        <f t="shared" si="19"/>
        <v>0.23638014925000003</v>
      </c>
      <c r="M37" s="1">
        <f t="shared" si="20"/>
        <v>0.23202911500000004</v>
      </c>
    </row>
    <row r="38" spans="1:13" x14ac:dyDescent="0.25">
      <c r="A38" t="s">
        <v>12</v>
      </c>
      <c r="B38">
        <v>0.41782200000000003</v>
      </c>
      <c r="C38" s="3">
        <v>-1.31671E-5</v>
      </c>
      <c r="D38" s="3">
        <v>-1.6133400000000001E-8</v>
      </c>
      <c r="F38" s="1">
        <f t="shared" si="13"/>
        <v>0.41782200000000003</v>
      </c>
      <c r="G38" s="1">
        <f t="shared" si="14"/>
        <v>0.41352188750000002</v>
      </c>
      <c r="H38" s="1">
        <f t="shared" si="15"/>
        <v>0.40720510000000004</v>
      </c>
      <c r="I38" s="1">
        <f t="shared" si="16"/>
        <v>0.39887163750000004</v>
      </c>
      <c r="J38" s="1">
        <f t="shared" si="17"/>
        <v>0.38852150000000002</v>
      </c>
      <c r="K38" s="1">
        <f t="shared" si="18"/>
        <v>0.37615468750000003</v>
      </c>
      <c r="L38" s="1">
        <f t="shared" si="19"/>
        <v>0.37064329350000003</v>
      </c>
      <c r="M38" s="1">
        <f t="shared" si="20"/>
        <v>0.36177120000000007</v>
      </c>
    </row>
    <row r="39" spans="1:13" x14ac:dyDescent="0.25">
      <c r="A39" t="s">
        <v>13</v>
      </c>
      <c r="B39">
        <v>1.38354</v>
      </c>
      <c r="C39" s="3">
        <v>-2.6531000000000001E-5</v>
      </c>
      <c r="D39" s="3">
        <v>-6.0367800000000004E-8</v>
      </c>
      <c r="F39" s="1">
        <f t="shared" si="13"/>
        <v>1.38354</v>
      </c>
      <c r="G39" s="1">
        <f t="shared" si="14"/>
        <v>1.3731342624999998</v>
      </c>
      <c r="H39" s="1">
        <f t="shared" si="15"/>
        <v>1.3551825500000001</v>
      </c>
      <c r="I39" s="1">
        <f t="shared" si="16"/>
        <v>1.3296848625</v>
      </c>
      <c r="J39" s="1">
        <f t="shared" si="17"/>
        <v>1.2966411999999998</v>
      </c>
      <c r="K39" s="1">
        <f t="shared" si="18"/>
        <v>1.2560515624999999</v>
      </c>
      <c r="L39" s="1">
        <f t="shared" si="19"/>
        <v>1.2377028345000001</v>
      </c>
      <c r="M39" s="1">
        <f t="shared" si="20"/>
        <v>1.2079159500000001</v>
      </c>
    </row>
    <row r="40" spans="1:13" x14ac:dyDescent="0.25">
      <c r="A40" t="s">
        <v>14</v>
      </c>
      <c r="B40">
        <v>5.2253299999999996</v>
      </c>
      <c r="C40" s="3">
        <v>-8.4740000000000005E-5</v>
      </c>
      <c r="D40" s="3">
        <v>-3.14348E-7</v>
      </c>
      <c r="F40" s="1">
        <f t="shared" si="13"/>
        <v>5.2253299999999996</v>
      </c>
      <c r="G40" s="1">
        <f t="shared" si="14"/>
        <v>5.1844982499999999</v>
      </c>
      <c r="H40" s="1">
        <f t="shared" si="15"/>
        <v>5.1043729999999998</v>
      </c>
      <c r="I40" s="1">
        <f t="shared" si="16"/>
        <v>4.9849542499999995</v>
      </c>
      <c r="J40" s="1">
        <f t="shared" si="17"/>
        <v>4.8262419999999997</v>
      </c>
      <c r="K40" s="1">
        <f t="shared" si="18"/>
        <v>4.6282362499999996</v>
      </c>
      <c r="L40" s="1">
        <f t="shared" si="19"/>
        <v>4.5380317699999999</v>
      </c>
      <c r="M40" s="1">
        <f t="shared" si="20"/>
        <v>4.3909369999999992</v>
      </c>
    </row>
    <row r="41" spans="1:13" x14ac:dyDescent="0.25">
      <c r="A41" t="s">
        <v>15</v>
      </c>
      <c r="B41">
        <v>4.5910700000000002</v>
      </c>
      <c r="C41">
        <v>-1.80858E-4</v>
      </c>
      <c r="D41" s="3">
        <v>-2.9962599999999999E-7</v>
      </c>
      <c r="F41" s="1">
        <f t="shared" si="13"/>
        <v>4.5910700000000002</v>
      </c>
      <c r="G41" s="1">
        <f t="shared" si="14"/>
        <v>4.5271288749999998</v>
      </c>
      <c r="H41" s="1">
        <f t="shared" si="15"/>
        <v>4.4257344999999999</v>
      </c>
      <c r="I41" s="1">
        <f t="shared" si="16"/>
        <v>4.2868868750000004</v>
      </c>
      <c r="J41" s="1">
        <f t="shared" si="17"/>
        <v>4.1105860000000005</v>
      </c>
      <c r="K41" s="1">
        <f t="shared" si="18"/>
        <v>3.8968318750000002</v>
      </c>
      <c r="L41" s="1">
        <f t="shared" si="19"/>
        <v>3.8008433150000007</v>
      </c>
      <c r="M41" s="1">
        <f t="shared" si="20"/>
        <v>3.6456245000000003</v>
      </c>
    </row>
    <row r="44" spans="1:13" x14ac:dyDescent="0.25">
      <c r="A44" t="s">
        <v>20</v>
      </c>
      <c r="F44" s="1">
        <f>SUM(F26:F41)</f>
        <v>27.757573000000001</v>
      </c>
      <c r="G44" s="1">
        <f t="shared" ref="G44:M44" si="21">SUM(G26:G41)</f>
        <v>27.666420932249999</v>
      </c>
      <c r="H44" s="1">
        <f t="shared" si="21"/>
        <v>27.390005558999999</v>
      </c>
      <c r="I44" s="1">
        <f t="shared" si="21"/>
        <v>26.928326880249998</v>
      </c>
      <c r="J44" s="1">
        <f t="shared" si="21"/>
        <v>26.281384896000002</v>
      </c>
      <c r="K44" s="1">
        <f t="shared" si="21"/>
        <v>25.449179606250002</v>
      </c>
      <c r="L44" s="1">
        <f t="shared" ref="L44" si="22">SUM(L26:L41)</f>
        <v>25.064423764810002</v>
      </c>
      <c r="M44" s="1">
        <f t="shared" si="21"/>
        <v>24.431711011000001</v>
      </c>
    </row>
    <row r="45" spans="1:13" x14ac:dyDescent="0.25">
      <c r="A45" t="s">
        <v>21</v>
      </c>
      <c r="F45" s="1">
        <f t="shared" ref="F45:M45" si="23">SUM(F26:F34)/SUM(F35:F41)</f>
        <v>0.78011542390043409</v>
      </c>
      <c r="G45" s="1">
        <f t="shared" si="23"/>
        <v>0.78721210532266117</v>
      </c>
      <c r="H45" s="1">
        <f t="shared" si="23"/>
        <v>0.79580699411352529</v>
      </c>
      <c r="I45" s="1">
        <f t="shared" si="23"/>
        <v>0.80616787661418632</v>
      </c>
      <c r="J45" s="1">
        <f t="shared" si="23"/>
        <v>0.81866809599987767</v>
      </c>
      <c r="K45" s="1">
        <f t="shared" si="23"/>
        <v>0.83383056386184906</v>
      </c>
      <c r="L45" s="1">
        <f t="shared" ref="L45" si="24">SUM(L26:L34)/SUM(L35:L41)</f>
        <v>0.84079789526581772</v>
      </c>
      <c r="M45" s="1">
        <f t="shared" si="23"/>
        <v>0.85239937105126584</v>
      </c>
    </row>
    <row r="48" spans="1:13" x14ac:dyDescent="0.25">
      <c r="A48" t="s">
        <v>26</v>
      </c>
      <c r="C48" t="s">
        <v>27</v>
      </c>
    </row>
    <row r="49" spans="1:13" x14ac:dyDescent="0.25">
      <c r="C49" s="3"/>
      <c r="D49" s="3"/>
      <c r="F49">
        <v>0</v>
      </c>
      <c r="G49">
        <v>250</v>
      </c>
      <c r="H49">
        <v>500</v>
      </c>
      <c r="I49">
        <v>750</v>
      </c>
      <c r="J49">
        <v>1000</v>
      </c>
      <c r="K49">
        <v>1250</v>
      </c>
      <c r="L49">
        <v>1350</v>
      </c>
      <c r="M49">
        <v>1500</v>
      </c>
    </row>
    <row r="50" spans="1:13" x14ac:dyDescent="0.25">
      <c r="A50" t="s">
        <v>0</v>
      </c>
      <c r="B50">
        <v>1.5474399999999999</v>
      </c>
      <c r="C50" s="3">
        <v>2.01614E-5</v>
      </c>
      <c r="D50" s="3">
        <v>-1.23534E-7</v>
      </c>
      <c r="F50" s="1">
        <f>B50+C50*$F$2+D50*$F$2*$F$2</f>
        <v>1.5474399999999999</v>
      </c>
      <c r="G50" s="1">
        <f>B50+C50*$G$2+D50*$G$2*$G$2</f>
        <v>1.544759475</v>
      </c>
      <c r="H50" s="1">
        <f>B50+C50*$H$2+D50*$H$2*$H$2</f>
        <v>1.5266371999999999</v>
      </c>
      <c r="I50" s="1">
        <f>B50+C50*$I$2+D50*$I$2*$I$2</f>
        <v>1.4930731749999999</v>
      </c>
      <c r="J50" s="1">
        <f>B50+C50*$J$2+D50*$J$2*$J$2</f>
        <v>1.4440674</v>
      </c>
      <c r="K50" s="1">
        <f>B50+C50*$K$2+D50*$K$2*$K$2</f>
        <v>1.3796198749999999</v>
      </c>
      <c r="L50" s="1">
        <f>B50+C50*$L$2+D50*$L$2*$L$2</f>
        <v>1.3495171749999999</v>
      </c>
      <c r="M50" s="1">
        <f>B50+C50*$M$2+D50*$M$2*$M$2</f>
        <v>1.2997306</v>
      </c>
    </row>
    <row r="51" spans="1:13" x14ac:dyDescent="0.25">
      <c r="A51" t="s">
        <v>1</v>
      </c>
      <c r="B51">
        <v>0.86118600000000001</v>
      </c>
      <c r="C51" s="3">
        <v>-3.0645399999999999E-6</v>
      </c>
      <c r="D51" s="3">
        <v>-2.8764799999999999E-8</v>
      </c>
      <c r="F51" s="1">
        <f t="shared" ref="F51:F65" si="25">B51+C51*$B$21+D51*$B$21*$B$21</f>
        <v>0.86118600000000001</v>
      </c>
      <c r="G51" s="1">
        <f t="shared" ref="G51:G65" si="26">B51+C51*$G$2+D51*$G$2*$G$2</f>
        <v>0.85862206500000005</v>
      </c>
      <c r="H51" s="1">
        <f t="shared" ref="H51:H65" si="27">B51+C51*$H$2+D51*$H$2*$H$2</f>
        <v>0.85246253000000005</v>
      </c>
      <c r="I51" s="1">
        <f t="shared" ref="I51:I65" si="28">B51+C51*$I$2+D51*$I$2*$I$2</f>
        <v>0.84270739500000003</v>
      </c>
      <c r="J51" s="1">
        <f t="shared" ref="J51:J65" si="29">B51+C51*$J$2+D51*$J$2*$J$2</f>
        <v>0.82935665999999997</v>
      </c>
      <c r="K51" s="1">
        <f t="shared" ref="K51:K65" si="30">B51+C51*$K$2+D51*$K$2*$K$2</f>
        <v>0.81241032499999999</v>
      </c>
      <c r="L51" s="1">
        <f t="shared" ref="L51:L65" si="31">B51+C51*$L$2+D51*$L$2*$L$2</f>
        <v>0.80462502300000005</v>
      </c>
      <c r="M51" s="1">
        <f t="shared" ref="M51:M65" si="32">B51+C51*$M$2+D51*$M$2*$M$2</f>
        <v>0.79186838999999998</v>
      </c>
    </row>
    <row r="52" spans="1:13" x14ac:dyDescent="0.25">
      <c r="A52" t="s">
        <v>2</v>
      </c>
      <c r="B52">
        <v>0.926064</v>
      </c>
      <c r="C52" s="3">
        <v>-3.0398000000000001E-6</v>
      </c>
      <c r="D52" s="3">
        <v>-1.5621600000000001E-8</v>
      </c>
      <c r="F52" s="1">
        <f t="shared" si="25"/>
        <v>0.926064</v>
      </c>
      <c r="G52" s="1">
        <f t="shared" si="26"/>
        <v>0.92432770000000009</v>
      </c>
      <c r="H52" s="1">
        <f t="shared" si="27"/>
        <v>0.92063870000000003</v>
      </c>
      <c r="I52" s="1">
        <f t="shared" si="28"/>
        <v>0.91499700000000006</v>
      </c>
      <c r="J52" s="1">
        <f t="shared" si="29"/>
        <v>0.90740259999999995</v>
      </c>
      <c r="K52" s="1">
        <f t="shared" si="30"/>
        <v>0.89785550000000003</v>
      </c>
      <c r="L52" s="1">
        <f t="shared" si="31"/>
        <v>0.89348990400000006</v>
      </c>
      <c r="M52" s="1">
        <f t="shared" si="32"/>
        <v>0.88635570000000008</v>
      </c>
    </row>
    <row r="53" spans="1:13" x14ac:dyDescent="0.25">
      <c r="A53" t="s">
        <v>3</v>
      </c>
      <c r="B53">
        <v>1.29993</v>
      </c>
      <c r="C53" s="3">
        <v>-1.67219E-5</v>
      </c>
      <c r="D53" s="3">
        <v>5.2010400000000001E-9</v>
      </c>
      <c r="F53" s="1">
        <f t="shared" si="25"/>
        <v>1.29993</v>
      </c>
      <c r="G53" s="1">
        <f t="shared" si="26"/>
        <v>1.2960745899999999</v>
      </c>
      <c r="H53" s="1">
        <f t="shared" si="27"/>
        <v>1.2928693100000002</v>
      </c>
      <c r="I53" s="1">
        <f t="shared" si="28"/>
        <v>1.2903141600000001</v>
      </c>
      <c r="J53" s="1">
        <f t="shared" si="29"/>
        <v>1.28840914</v>
      </c>
      <c r="K53" s="1">
        <f t="shared" si="30"/>
        <v>1.2871542500000002</v>
      </c>
      <c r="L53" s="1">
        <f t="shared" si="31"/>
        <v>1.2868343304000001</v>
      </c>
      <c r="M53" s="1">
        <f t="shared" si="32"/>
        <v>1.2865494900000001</v>
      </c>
    </row>
    <row r="54" spans="1:13" x14ac:dyDescent="0.25">
      <c r="A54" t="s">
        <v>4</v>
      </c>
      <c r="B54">
        <v>3.1617099999999998</v>
      </c>
      <c r="C54" s="3">
        <v>1.21889E-4</v>
      </c>
      <c r="D54" s="3">
        <v>-2.8480800000000002E-7</v>
      </c>
      <c r="F54" s="1">
        <f t="shared" si="25"/>
        <v>3.1617099999999998</v>
      </c>
      <c r="G54" s="1">
        <f t="shared" si="26"/>
        <v>3.1743817499999998</v>
      </c>
      <c r="H54" s="1">
        <f t="shared" si="27"/>
        <v>3.1514525</v>
      </c>
      <c r="I54" s="1">
        <f t="shared" si="28"/>
        <v>3.09292225</v>
      </c>
      <c r="J54" s="1">
        <f t="shared" si="29"/>
        <v>2.9987909999999998</v>
      </c>
      <c r="K54" s="1">
        <f t="shared" si="30"/>
        <v>2.8690587499999998</v>
      </c>
      <c r="L54" s="1">
        <f t="shared" si="31"/>
        <v>2.80719757</v>
      </c>
      <c r="M54" s="1">
        <f t="shared" si="32"/>
        <v>2.7037255</v>
      </c>
    </row>
    <row r="55" spans="1:13" x14ac:dyDescent="0.25">
      <c r="A55" t="s">
        <v>5</v>
      </c>
      <c r="B55">
        <v>0.59721199999999997</v>
      </c>
      <c r="C55" s="3">
        <v>8.82915E-6</v>
      </c>
      <c r="D55" s="3">
        <v>-3.10552E-8</v>
      </c>
      <c r="F55" s="1">
        <f t="shared" si="25"/>
        <v>0.59721199999999997</v>
      </c>
      <c r="G55" s="1">
        <f t="shared" si="26"/>
        <v>0.5974783374999999</v>
      </c>
      <c r="H55" s="1">
        <f t="shared" si="27"/>
        <v>0.59386277499999995</v>
      </c>
      <c r="I55" s="1">
        <f t="shared" si="28"/>
        <v>0.5863653124999999</v>
      </c>
      <c r="J55" s="1">
        <f t="shared" si="29"/>
        <v>0.57498594999999997</v>
      </c>
      <c r="K55" s="1">
        <f t="shared" si="30"/>
        <v>0.55972468750000004</v>
      </c>
      <c r="L55" s="1">
        <f t="shared" si="31"/>
        <v>0.55253325049999991</v>
      </c>
      <c r="M55" s="1">
        <f t="shared" si="32"/>
        <v>0.54058152500000001</v>
      </c>
    </row>
    <row r="56" spans="1:13" x14ac:dyDescent="0.25">
      <c r="A56" t="s">
        <v>6</v>
      </c>
      <c r="B56">
        <v>0.38504300000000002</v>
      </c>
      <c r="C56" s="3">
        <v>2.7915899999999998E-6</v>
      </c>
      <c r="D56" s="3">
        <v>-1.42899E-8</v>
      </c>
      <c r="F56" s="1">
        <f t="shared" si="25"/>
        <v>0.38504300000000002</v>
      </c>
      <c r="G56" s="1">
        <f t="shared" si="26"/>
        <v>0.38484777875000004</v>
      </c>
      <c r="H56" s="1">
        <f t="shared" si="27"/>
        <v>0.38286631999999998</v>
      </c>
      <c r="I56" s="1">
        <f t="shared" si="28"/>
        <v>0.37909862375000003</v>
      </c>
      <c r="J56" s="1">
        <f t="shared" si="29"/>
        <v>0.37354469000000001</v>
      </c>
      <c r="K56" s="1">
        <f t="shared" si="30"/>
        <v>0.36620451875000004</v>
      </c>
      <c r="L56" s="1">
        <f t="shared" si="31"/>
        <v>0.36276830375000002</v>
      </c>
      <c r="M56" s="1">
        <f t="shared" si="32"/>
        <v>0.35707811</v>
      </c>
    </row>
    <row r="57" spans="1:13" x14ac:dyDescent="0.25">
      <c r="A57" t="s">
        <v>7</v>
      </c>
      <c r="B57">
        <v>1.3554299999999999</v>
      </c>
      <c r="C57" s="3">
        <v>1.10041E-5</v>
      </c>
      <c r="D57" s="3">
        <v>-3.1792200000000002E-8</v>
      </c>
      <c r="F57" s="1">
        <f t="shared" si="25"/>
        <v>1.3554299999999999</v>
      </c>
      <c r="G57" s="1">
        <f t="shared" si="26"/>
        <v>1.3561940124999998</v>
      </c>
      <c r="H57" s="1">
        <f t="shared" si="27"/>
        <v>1.352984</v>
      </c>
      <c r="I57" s="1">
        <f t="shared" si="28"/>
        <v>1.3457999624999999</v>
      </c>
      <c r="J57" s="1">
        <f t="shared" si="29"/>
        <v>1.3346419</v>
      </c>
      <c r="K57" s="1">
        <f t="shared" si="30"/>
        <v>1.3195098125</v>
      </c>
      <c r="L57" s="1">
        <f t="shared" si="31"/>
        <v>1.3123442504999998</v>
      </c>
      <c r="M57" s="1">
        <f t="shared" si="32"/>
        <v>1.3004036999999999</v>
      </c>
    </row>
    <row r="58" spans="1:13" x14ac:dyDescent="0.25">
      <c r="A58" t="s">
        <v>8</v>
      </c>
      <c r="B58">
        <v>2.5318900000000002</v>
      </c>
      <c r="C58" s="3">
        <v>9.0931299999999998E-6</v>
      </c>
      <c r="D58" s="3">
        <v>-3.6275499999999999E-8</v>
      </c>
      <c r="F58" s="1">
        <f t="shared" si="25"/>
        <v>2.5318900000000002</v>
      </c>
      <c r="G58" s="1">
        <f t="shared" si="26"/>
        <v>2.5318960637500001</v>
      </c>
      <c r="H58" s="1">
        <f t="shared" si="27"/>
        <v>2.5273676900000002</v>
      </c>
      <c r="I58" s="1">
        <f t="shared" si="28"/>
        <v>2.5183048787500004</v>
      </c>
      <c r="J58" s="1">
        <f t="shared" si="29"/>
        <v>2.5047076300000004</v>
      </c>
      <c r="K58" s="1">
        <f t="shared" si="30"/>
        <v>2.4865759437500001</v>
      </c>
      <c r="L58" s="1">
        <f t="shared" si="31"/>
        <v>2.47805362675</v>
      </c>
      <c r="M58" s="1">
        <f t="shared" si="32"/>
        <v>2.4639098200000005</v>
      </c>
    </row>
    <row r="59" spans="1:13" x14ac:dyDescent="0.25">
      <c r="A59" t="s">
        <v>9</v>
      </c>
      <c r="B59">
        <v>1.8919999999999999</v>
      </c>
      <c r="C59" s="3">
        <v>3.8797900000000003E-5</v>
      </c>
      <c r="D59" s="3">
        <v>-1.2487300000000001E-7</v>
      </c>
      <c r="F59" s="1">
        <f t="shared" si="25"/>
        <v>1.8919999999999999</v>
      </c>
      <c r="G59" s="1">
        <f t="shared" si="26"/>
        <v>1.8938949124999997</v>
      </c>
      <c r="H59" s="1">
        <f t="shared" si="27"/>
        <v>1.8801806999999999</v>
      </c>
      <c r="I59" s="1">
        <f t="shared" si="28"/>
        <v>1.8508573624999998</v>
      </c>
      <c r="J59" s="1">
        <f t="shared" si="29"/>
        <v>1.8059248999999999</v>
      </c>
      <c r="K59" s="1">
        <f t="shared" si="30"/>
        <v>1.7453833124999998</v>
      </c>
      <c r="L59" s="1">
        <f t="shared" si="31"/>
        <v>1.7167961224999999</v>
      </c>
      <c r="M59" s="1">
        <f t="shared" si="32"/>
        <v>1.6692326</v>
      </c>
    </row>
    <row r="60" spans="1:13" x14ac:dyDescent="0.25">
      <c r="A60" t="s">
        <v>10</v>
      </c>
      <c r="B60">
        <v>1.9845699999999999</v>
      </c>
      <c r="C60" s="3">
        <v>1.1104800000000001E-5</v>
      </c>
      <c r="D60" s="3">
        <v>-9.3789200000000004E-8</v>
      </c>
      <c r="F60" s="1">
        <f t="shared" si="25"/>
        <v>1.9845699999999999</v>
      </c>
      <c r="G60" s="1">
        <f t="shared" si="26"/>
        <v>1.981484375</v>
      </c>
      <c r="H60" s="1">
        <f t="shared" si="27"/>
        <v>1.9666751</v>
      </c>
      <c r="I60" s="1">
        <f t="shared" si="28"/>
        <v>1.9401421749999999</v>
      </c>
      <c r="J60" s="1">
        <f t="shared" si="29"/>
        <v>1.9018856</v>
      </c>
      <c r="K60" s="1">
        <f t="shared" si="30"/>
        <v>1.8519053749999999</v>
      </c>
      <c r="L60" s="1">
        <f t="shared" si="31"/>
        <v>1.8286306629999998</v>
      </c>
      <c r="M60" s="1">
        <f t="shared" si="32"/>
        <v>1.7902014999999998</v>
      </c>
    </row>
    <row r="61" spans="1:13" x14ac:dyDescent="0.25">
      <c r="A61" t="s">
        <v>11</v>
      </c>
      <c r="B61">
        <v>0.26049099999999997</v>
      </c>
      <c r="C61" s="3">
        <v>-7.62471E-8</v>
      </c>
      <c r="D61" s="3">
        <v>-1.07005E-8</v>
      </c>
      <c r="F61" s="1">
        <f t="shared" si="25"/>
        <v>0.26049099999999997</v>
      </c>
      <c r="G61" s="1">
        <f t="shared" si="26"/>
        <v>0.259803156975</v>
      </c>
      <c r="H61" s="1">
        <f t="shared" si="27"/>
        <v>0.25777775144999998</v>
      </c>
      <c r="I61" s="1">
        <f t="shared" si="28"/>
        <v>0.25441478342500001</v>
      </c>
      <c r="J61" s="1">
        <f t="shared" si="29"/>
        <v>0.24971425289999999</v>
      </c>
      <c r="K61" s="1">
        <f t="shared" si="30"/>
        <v>0.24367615987499999</v>
      </c>
      <c r="L61" s="1">
        <f t="shared" si="31"/>
        <v>0.24088640516499996</v>
      </c>
      <c r="M61" s="1">
        <f t="shared" si="32"/>
        <v>0.23630050435</v>
      </c>
    </row>
    <row r="62" spans="1:13" x14ac:dyDescent="0.25">
      <c r="A62" t="s">
        <v>12</v>
      </c>
      <c r="B62">
        <v>0.44830100000000001</v>
      </c>
      <c r="C62" s="3">
        <v>-9.7234999999999993E-6</v>
      </c>
      <c r="D62" s="3">
        <v>-1.8608500000000001E-8</v>
      </c>
      <c r="F62" s="1">
        <f t="shared" si="25"/>
        <v>0.44830100000000001</v>
      </c>
      <c r="G62" s="1">
        <f t="shared" si="26"/>
        <v>0.44470709375</v>
      </c>
      <c r="H62" s="1">
        <f t="shared" si="27"/>
        <v>0.438787125</v>
      </c>
      <c r="I62" s="1">
        <f t="shared" si="28"/>
        <v>0.43054109374999999</v>
      </c>
      <c r="J62" s="1">
        <f t="shared" si="29"/>
        <v>0.41996900000000004</v>
      </c>
      <c r="K62" s="1">
        <f t="shared" si="30"/>
        <v>0.40707084375000002</v>
      </c>
      <c r="L62" s="1">
        <f t="shared" si="31"/>
        <v>0.40126028375</v>
      </c>
      <c r="M62" s="1">
        <f t="shared" si="32"/>
        <v>0.391846625</v>
      </c>
    </row>
    <row r="63" spans="1:13" x14ac:dyDescent="0.25">
      <c r="A63" t="s">
        <v>13</v>
      </c>
      <c r="B63">
        <v>1.4384300000000001</v>
      </c>
      <c r="C63" s="3">
        <v>-3.7131400000000002E-5</v>
      </c>
      <c r="D63" s="3">
        <v>-6.1735899999999999E-8</v>
      </c>
      <c r="F63" s="1">
        <f t="shared" si="25"/>
        <v>1.4384300000000001</v>
      </c>
      <c r="G63" s="1">
        <f t="shared" si="26"/>
        <v>1.4252886562500002</v>
      </c>
      <c r="H63" s="1">
        <f t="shared" si="27"/>
        <v>1.4044303250000001</v>
      </c>
      <c r="I63" s="1">
        <f t="shared" si="28"/>
        <v>1.3758550062500001</v>
      </c>
      <c r="J63" s="1">
        <f t="shared" si="29"/>
        <v>1.3395627000000001</v>
      </c>
      <c r="K63" s="1">
        <f t="shared" si="30"/>
        <v>1.29555340625</v>
      </c>
      <c r="L63" s="1">
        <f t="shared" si="31"/>
        <v>1.27578893225</v>
      </c>
      <c r="M63" s="1">
        <f t="shared" si="32"/>
        <v>1.2438271250000001</v>
      </c>
    </row>
    <row r="64" spans="1:13" x14ac:dyDescent="0.25">
      <c r="A64" t="s">
        <v>14</v>
      </c>
      <c r="B64">
        <v>5.4412900000000004</v>
      </c>
      <c r="C64">
        <v>-1.3919299999999999E-4</v>
      </c>
      <c r="D64" s="3">
        <v>-3.2019200000000001E-7</v>
      </c>
      <c r="F64" s="1">
        <f t="shared" si="25"/>
        <v>5.4412900000000004</v>
      </c>
      <c r="G64" s="1">
        <f t="shared" si="26"/>
        <v>5.3864797500000003</v>
      </c>
      <c r="H64" s="1">
        <f t="shared" si="27"/>
        <v>5.2916455000000004</v>
      </c>
      <c r="I64" s="1">
        <f t="shared" si="28"/>
        <v>5.1567872500000007</v>
      </c>
      <c r="J64" s="1">
        <f t="shared" si="29"/>
        <v>4.9819050000000011</v>
      </c>
      <c r="K64" s="1">
        <f t="shared" si="30"/>
        <v>4.76699875</v>
      </c>
      <c r="L64" s="1">
        <f t="shared" si="31"/>
        <v>4.6698295300000003</v>
      </c>
      <c r="M64" s="1">
        <f t="shared" si="32"/>
        <v>4.5120685000000007</v>
      </c>
    </row>
    <row r="65" spans="1:13" x14ac:dyDescent="0.25">
      <c r="A65" t="s">
        <v>15</v>
      </c>
      <c r="B65">
        <v>4.7721200000000001</v>
      </c>
      <c r="C65">
        <v>-2.0616699999999999E-4</v>
      </c>
      <c r="D65" s="3">
        <v>-3.27088E-7</v>
      </c>
      <c r="F65" s="1">
        <f t="shared" si="25"/>
        <v>4.7721200000000001</v>
      </c>
      <c r="G65" s="1">
        <f t="shared" si="26"/>
        <v>4.7001352499999998</v>
      </c>
      <c r="H65" s="1">
        <f t="shared" si="27"/>
        <v>4.5872644999999999</v>
      </c>
      <c r="I65" s="1">
        <f t="shared" si="28"/>
        <v>4.4335077500000004</v>
      </c>
      <c r="J65" s="1">
        <f t="shared" si="29"/>
        <v>4.2388650000000005</v>
      </c>
      <c r="K65" s="1">
        <f t="shared" si="30"/>
        <v>4.0033362500000003</v>
      </c>
      <c r="L65" s="1">
        <f t="shared" si="31"/>
        <v>3.8976766700000005</v>
      </c>
      <c r="M65" s="1">
        <f t="shared" si="32"/>
        <v>3.7269215</v>
      </c>
    </row>
    <row r="68" spans="1:13" x14ac:dyDescent="0.25">
      <c r="F68" s="1">
        <f>SUM(F50:F65)</f>
        <v>28.903106999999999</v>
      </c>
      <c r="G68" s="1">
        <f t="shared" ref="G68:M68" si="33">SUM(G50:G65)</f>
        <v>28.760374966975</v>
      </c>
      <c r="H68" s="1">
        <f t="shared" si="33"/>
        <v>28.427902026450003</v>
      </c>
      <c r="I68" s="1">
        <f t="shared" si="33"/>
        <v>27.905688178424999</v>
      </c>
      <c r="J68" s="1">
        <f t="shared" si="33"/>
        <v>27.193733422900003</v>
      </c>
      <c r="K68" s="1">
        <f t="shared" si="33"/>
        <v>26.292037759874997</v>
      </c>
      <c r="L68" s="1">
        <f t="shared" ref="L68" si="34">SUM(L50:L65)</f>
        <v>25.878232040564999</v>
      </c>
      <c r="M68" s="1">
        <f t="shared" si="33"/>
        <v>25.200601189350003</v>
      </c>
    </row>
    <row r="69" spans="1:13" x14ac:dyDescent="0.25">
      <c r="F69" s="1">
        <f t="shared" ref="F69:M69" si="35">SUM(F50:F58)/SUM(F59:F65)</f>
        <v>0.78005465473669666</v>
      </c>
      <c r="G69" s="1">
        <f t="shared" si="35"/>
        <v>0.78726973553510904</v>
      </c>
      <c r="H69" s="1">
        <f t="shared" si="35"/>
        <v>0.79619203347074741</v>
      </c>
      <c r="I69" s="1">
        <f t="shared" si="35"/>
        <v>0.80711680290765797</v>
      </c>
      <c r="J69" s="1">
        <f t="shared" si="35"/>
        <v>0.82046119685777041</v>
      </c>
      <c r="K69" s="1">
        <f t="shared" si="35"/>
        <v>0.83681550782406622</v>
      </c>
      <c r="L69" s="1">
        <f t="shared" ref="L69" si="36">SUM(L50:L58)/SUM(L59:L65)</f>
        <v>0.8443784747775499</v>
      </c>
      <c r="M69" s="1">
        <f t="shared" si="35"/>
        <v>0.85702737173311738</v>
      </c>
    </row>
    <row r="70" spans="1:13" x14ac:dyDescent="0.25"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t="s">
        <v>28</v>
      </c>
      <c r="C71" t="s">
        <v>29</v>
      </c>
    </row>
    <row r="72" spans="1:13" x14ac:dyDescent="0.25">
      <c r="F72">
        <v>0</v>
      </c>
      <c r="G72">
        <v>250</v>
      </c>
      <c r="H72">
        <v>500</v>
      </c>
      <c r="I72">
        <v>750</v>
      </c>
      <c r="J72">
        <v>1000</v>
      </c>
      <c r="K72">
        <v>1250</v>
      </c>
      <c r="L72">
        <v>1350</v>
      </c>
      <c r="M72">
        <v>1500</v>
      </c>
    </row>
    <row r="73" spans="1:13" x14ac:dyDescent="0.25">
      <c r="A73" t="s">
        <v>0</v>
      </c>
      <c r="B73">
        <v>1.59596</v>
      </c>
      <c r="C73" s="3">
        <v>-5.9537299999999997E-5</v>
      </c>
      <c r="D73" s="3">
        <v>-8.8148599999999996E-8</v>
      </c>
      <c r="F73" s="1">
        <f>B73+C73*$F$2+D73*$F$2*$F$2</f>
        <v>1.59596</v>
      </c>
      <c r="G73" s="1">
        <f>B73+C73*$G$2+D73*$G$2*$G$2</f>
        <v>1.5755663875000001</v>
      </c>
      <c r="H73" s="1">
        <f>B73+C73*$H$2+D73*$H$2*$H$2</f>
        <v>1.5441541999999999</v>
      </c>
      <c r="I73" s="1">
        <f>B73+C73*$I$2+D73*$I$2*$I$2</f>
        <v>1.5017234375000001</v>
      </c>
      <c r="J73" s="1">
        <f>B73+C73*$J$2+D73*$J$2*$J$2</f>
        <v>1.4482741000000001</v>
      </c>
      <c r="K73" s="1">
        <f>B73+C73*$K$2+D73*$K$2*$K$2</f>
        <v>1.3838061875000001</v>
      </c>
      <c r="L73" s="1">
        <f>B73+C73*$L$2+D73*$L$2*$L$2</f>
        <v>1.3549338215000002</v>
      </c>
      <c r="M73" s="1">
        <f>B73+C73*$M$2+D73*$M$2*$M$2</f>
        <v>1.3083197000000002</v>
      </c>
    </row>
    <row r="74" spans="1:13" x14ac:dyDescent="0.25">
      <c r="A74" t="s">
        <v>1</v>
      </c>
      <c r="B74">
        <v>0.87529299999999999</v>
      </c>
      <c r="C74" s="3">
        <v>-1.1909999999999999E-5</v>
      </c>
      <c r="D74" s="3">
        <v>-2.24964E-8</v>
      </c>
      <c r="F74" s="1">
        <f t="shared" ref="F74:F88" si="37">B74+C74*$B$21+D74*$B$21*$B$21</f>
        <v>0.87529299999999999</v>
      </c>
      <c r="G74" s="1">
        <f t="shared" ref="G74:G88" si="38">B74+C74*$G$2+D74*$G$2*$G$2</f>
        <v>0.87090947500000004</v>
      </c>
      <c r="H74" s="1">
        <f t="shared" ref="H74:H88" si="39">B74+C74*$H$2+D74*$H$2*$H$2</f>
        <v>0.86371389999999992</v>
      </c>
      <c r="I74" s="1">
        <f t="shared" ref="I74:I88" si="40">B74+C74*$I$2+D74*$I$2*$I$2</f>
        <v>0.85370627499999996</v>
      </c>
      <c r="J74" s="1">
        <f t="shared" ref="J74:J88" si="41">B74+C74*$J$2+D74*$J$2*$J$2</f>
        <v>0.84088660000000004</v>
      </c>
      <c r="K74" s="1">
        <f t="shared" ref="K74:K88" si="42">B74+C74*$K$2+D74*$K$2*$K$2</f>
        <v>0.82525487499999994</v>
      </c>
      <c r="L74" s="1">
        <f t="shared" ref="L74:L88" si="43">B74+C74*$L$2+D74*$L$2*$L$2</f>
        <v>0.81821481100000004</v>
      </c>
      <c r="M74" s="1">
        <f t="shared" ref="M74:M88" si="44">B74+C74*$M$2+D74*$M$2*$M$2</f>
        <v>0.8068111</v>
      </c>
    </row>
    <row r="75" spans="1:13" x14ac:dyDescent="0.25">
      <c r="A75" t="s">
        <v>2</v>
      </c>
      <c r="B75">
        <v>0.94029499999999999</v>
      </c>
      <c r="C75" s="3">
        <v>-4.6677100000000001E-5</v>
      </c>
      <c r="D75" s="3">
        <v>1.21557E-8</v>
      </c>
      <c r="F75" s="1">
        <f t="shared" si="37"/>
        <v>0.94029499999999999</v>
      </c>
      <c r="G75" s="1">
        <f t="shared" si="38"/>
        <v>0.92938545624999991</v>
      </c>
      <c r="H75" s="1">
        <f t="shared" si="39"/>
        <v>0.91999537500000006</v>
      </c>
      <c r="I75" s="1">
        <f t="shared" si="40"/>
        <v>0.91212475625</v>
      </c>
      <c r="J75" s="1">
        <f t="shared" si="41"/>
        <v>0.90577359999999996</v>
      </c>
      <c r="K75" s="1">
        <f t="shared" si="42"/>
        <v>0.90094190625000004</v>
      </c>
      <c r="L75" s="1">
        <f t="shared" si="43"/>
        <v>0.89943467825000001</v>
      </c>
      <c r="M75" s="1">
        <f t="shared" si="44"/>
        <v>0.89762967500000002</v>
      </c>
    </row>
    <row r="76" spans="1:13" x14ac:dyDescent="0.25">
      <c r="A76" t="s">
        <v>3</v>
      </c>
      <c r="B76">
        <v>1.3246100000000001</v>
      </c>
      <c r="C76" s="3">
        <v>-9.7769299999999999E-5</v>
      </c>
      <c r="D76" s="3">
        <v>7.0547399999999998E-8</v>
      </c>
      <c r="F76" s="1">
        <f t="shared" si="37"/>
        <v>1.3246100000000001</v>
      </c>
      <c r="G76" s="1">
        <f t="shared" si="38"/>
        <v>1.3045768874999999</v>
      </c>
      <c r="H76" s="1">
        <f t="shared" si="39"/>
        <v>1.2933622</v>
      </c>
      <c r="I76" s="1">
        <f t="shared" si="40"/>
        <v>1.2909659375</v>
      </c>
      <c r="J76" s="1">
        <f t="shared" si="41"/>
        <v>1.2973881</v>
      </c>
      <c r="K76" s="1">
        <f t="shared" si="42"/>
        <v>1.3126286874999999</v>
      </c>
      <c r="L76" s="1">
        <f t="shared" si="43"/>
        <v>1.3211940815000001</v>
      </c>
      <c r="M76" s="1">
        <f t="shared" si="44"/>
        <v>1.3366877000000001</v>
      </c>
    </row>
    <row r="77" spans="1:13" x14ac:dyDescent="0.25">
      <c r="A77" t="s">
        <v>4</v>
      </c>
      <c r="B77">
        <v>3.1267299999999998</v>
      </c>
      <c r="C77">
        <v>3.13942E-4</v>
      </c>
      <c r="D77" s="3">
        <v>-4.8806900000000003E-7</v>
      </c>
      <c r="F77" s="1">
        <f t="shared" si="37"/>
        <v>3.1267299999999998</v>
      </c>
      <c r="G77" s="1">
        <f t="shared" si="38"/>
        <v>3.1747111874999998</v>
      </c>
      <c r="H77" s="1">
        <f t="shared" si="39"/>
        <v>3.1616837499999999</v>
      </c>
      <c r="I77" s="1">
        <f t="shared" si="40"/>
        <v>3.0876476875000001</v>
      </c>
      <c r="J77" s="1">
        <f t="shared" si="41"/>
        <v>2.9526029999999999</v>
      </c>
      <c r="K77" s="1">
        <f t="shared" si="42"/>
        <v>2.7565496874999997</v>
      </c>
      <c r="L77" s="1">
        <f t="shared" si="43"/>
        <v>2.6610459474999999</v>
      </c>
      <c r="M77" s="1">
        <f t="shared" si="44"/>
        <v>2.4994877499999997</v>
      </c>
    </row>
    <row r="78" spans="1:13" x14ac:dyDescent="0.25">
      <c r="A78" t="s">
        <v>5</v>
      </c>
      <c r="B78">
        <v>0.60036299999999998</v>
      </c>
      <c r="C78" s="3">
        <v>4.5645000000000001E-5</v>
      </c>
      <c r="D78" s="3">
        <v>-5.48006E-8</v>
      </c>
      <c r="F78" s="1">
        <f t="shared" si="37"/>
        <v>0.60036299999999998</v>
      </c>
      <c r="G78" s="1">
        <f t="shared" si="38"/>
        <v>0.60834921249999996</v>
      </c>
      <c r="H78" s="1">
        <f t="shared" si="39"/>
        <v>0.60948534999999993</v>
      </c>
      <c r="I78" s="1">
        <f t="shared" si="40"/>
        <v>0.60377141249999988</v>
      </c>
      <c r="J78" s="1">
        <f t="shared" si="41"/>
        <v>0.59120740000000005</v>
      </c>
      <c r="K78" s="1">
        <f t="shared" si="42"/>
        <v>0.57179331249999998</v>
      </c>
      <c r="L78" s="1">
        <f t="shared" si="43"/>
        <v>0.5621096565</v>
      </c>
      <c r="M78" s="1">
        <f t="shared" si="44"/>
        <v>0.54552915000000002</v>
      </c>
    </row>
    <row r="79" spans="1:13" x14ac:dyDescent="0.25">
      <c r="A79" t="s">
        <v>6</v>
      </c>
      <c r="B79">
        <v>0.39055699999999999</v>
      </c>
      <c r="C79" s="3">
        <v>1.9788599999999999E-5</v>
      </c>
      <c r="D79" s="3">
        <v>-2.20805E-8</v>
      </c>
      <c r="F79" s="1">
        <f t="shared" si="37"/>
        <v>0.39055699999999999</v>
      </c>
      <c r="G79" s="1">
        <f t="shared" si="38"/>
        <v>0.39412411874999997</v>
      </c>
      <c r="H79" s="1">
        <f t="shared" si="39"/>
        <v>0.39493117500000002</v>
      </c>
      <c r="I79" s="1">
        <f t="shared" si="40"/>
        <v>0.39297816874999997</v>
      </c>
      <c r="J79" s="1">
        <f t="shared" si="41"/>
        <v>0.38826509999999997</v>
      </c>
      <c r="K79" s="1">
        <f t="shared" si="42"/>
        <v>0.38079196874999999</v>
      </c>
      <c r="L79" s="1">
        <f t="shared" si="43"/>
        <v>0.37702989875000004</v>
      </c>
      <c r="M79" s="1">
        <f t="shared" si="44"/>
        <v>0.37055877500000001</v>
      </c>
    </row>
    <row r="80" spans="1:13" x14ac:dyDescent="0.25">
      <c r="A80" t="s">
        <v>7</v>
      </c>
      <c r="B80">
        <v>1.3621300000000001</v>
      </c>
      <c r="C80" s="3">
        <v>-1.6559299999999999E-5</v>
      </c>
      <c r="D80" s="3">
        <v>-1.8567899999999999E-8</v>
      </c>
      <c r="F80" s="1">
        <f t="shared" si="37"/>
        <v>1.3621300000000001</v>
      </c>
      <c r="G80" s="1">
        <f t="shared" si="38"/>
        <v>1.35682968125</v>
      </c>
      <c r="H80" s="1">
        <f t="shared" si="39"/>
        <v>1.3492083750000001</v>
      </c>
      <c r="I80" s="1">
        <f t="shared" si="40"/>
        <v>1.3392660812500001</v>
      </c>
      <c r="J80" s="1">
        <f t="shared" si="41"/>
        <v>1.3270028</v>
      </c>
      <c r="K80" s="1">
        <f t="shared" si="42"/>
        <v>1.3124185312500001</v>
      </c>
      <c r="L80" s="1">
        <f t="shared" si="43"/>
        <v>1.3059349472500001</v>
      </c>
      <c r="M80" s="1">
        <f t="shared" si="44"/>
        <v>1.2955132750000002</v>
      </c>
    </row>
    <row r="81" spans="1:13" x14ac:dyDescent="0.25">
      <c r="A81" t="s">
        <v>8</v>
      </c>
      <c r="B81">
        <v>2.55023</v>
      </c>
      <c r="C81" s="3">
        <v>-3.2274399999999997E-5</v>
      </c>
      <c r="D81" s="3">
        <v>-1.9429600000000001E-8</v>
      </c>
      <c r="F81" s="1">
        <f t="shared" si="37"/>
        <v>2.55023</v>
      </c>
      <c r="G81" s="1">
        <f t="shared" si="38"/>
        <v>2.5409470499999998</v>
      </c>
      <c r="H81" s="1">
        <f t="shared" si="39"/>
        <v>2.5292353999999997</v>
      </c>
      <c r="I81" s="1">
        <f t="shared" si="40"/>
        <v>2.5150950500000002</v>
      </c>
      <c r="J81" s="1">
        <f t="shared" si="41"/>
        <v>2.498526</v>
      </c>
      <c r="K81" s="1">
        <f t="shared" si="42"/>
        <v>2.47952825</v>
      </c>
      <c r="L81" s="1">
        <f t="shared" si="43"/>
        <v>2.4712491139999999</v>
      </c>
      <c r="M81" s="1">
        <f t="shared" si="44"/>
        <v>2.4581017999999997</v>
      </c>
    </row>
    <row r="82" spans="1:13" x14ac:dyDescent="0.25">
      <c r="A82" t="s">
        <v>9</v>
      </c>
      <c r="B82">
        <v>1.8835200000000001</v>
      </c>
      <c r="C82" s="3">
        <v>9.1715300000000006E-5</v>
      </c>
      <c r="D82" s="3">
        <v>-1.7828400000000001E-7</v>
      </c>
      <c r="F82" s="1">
        <f t="shared" si="37"/>
        <v>1.8835200000000001</v>
      </c>
      <c r="G82" s="1">
        <f t="shared" si="38"/>
        <v>1.8953060749999999</v>
      </c>
      <c r="H82" s="1">
        <f t="shared" si="39"/>
        <v>1.8848066500000002</v>
      </c>
      <c r="I82" s="1">
        <f t="shared" si="40"/>
        <v>1.8520217250000002</v>
      </c>
      <c r="J82" s="1">
        <f t="shared" si="41"/>
        <v>1.7969512999999999</v>
      </c>
      <c r="K82" s="1">
        <f t="shared" si="42"/>
        <v>1.7195953750000001</v>
      </c>
      <c r="L82" s="1">
        <f t="shared" si="43"/>
        <v>1.682413065</v>
      </c>
      <c r="M82" s="1">
        <f t="shared" si="44"/>
        <v>1.6199539499999998</v>
      </c>
    </row>
    <row r="83" spans="1:13" x14ac:dyDescent="0.25">
      <c r="A83" t="s">
        <v>10</v>
      </c>
      <c r="B83">
        <v>2.0013899999999998</v>
      </c>
      <c r="C83" s="3">
        <v>-1.8876699999999998E-5</v>
      </c>
      <c r="D83" s="3">
        <v>-9.1724400000000003E-8</v>
      </c>
      <c r="F83" s="1">
        <f t="shared" si="37"/>
        <v>2.0013899999999998</v>
      </c>
      <c r="G83" s="1">
        <f t="shared" si="38"/>
        <v>1.9909380499999998</v>
      </c>
      <c r="H83" s="1">
        <f t="shared" si="39"/>
        <v>1.9690205499999998</v>
      </c>
      <c r="I83" s="1">
        <f t="shared" si="40"/>
        <v>1.9356374999999999</v>
      </c>
      <c r="J83" s="1">
        <f t="shared" si="41"/>
        <v>1.8907888999999998</v>
      </c>
      <c r="K83" s="1">
        <f t="shared" si="42"/>
        <v>1.8344747499999998</v>
      </c>
      <c r="L83" s="1">
        <f t="shared" si="43"/>
        <v>1.8087387359999998</v>
      </c>
      <c r="M83" s="1">
        <f t="shared" si="44"/>
        <v>1.7666950499999998</v>
      </c>
    </row>
    <row r="84" spans="1:13" x14ac:dyDescent="0.25">
      <c r="A84" t="s">
        <v>11</v>
      </c>
      <c r="B84">
        <v>0.26296999999999998</v>
      </c>
      <c r="C84" s="3">
        <v>-2.24501E-5</v>
      </c>
      <c r="D84" s="3">
        <v>1.0538800000000001E-9</v>
      </c>
      <c r="F84" s="1">
        <f t="shared" si="37"/>
        <v>0.26296999999999998</v>
      </c>
      <c r="G84" s="1">
        <f t="shared" si="38"/>
        <v>0.25742334249999999</v>
      </c>
      <c r="H84" s="1">
        <f t="shared" si="39"/>
        <v>0.25200841999999996</v>
      </c>
      <c r="I84" s="1">
        <f t="shared" si="40"/>
        <v>0.24672523249999997</v>
      </c>
      <c r="J84" s="1">
        <f t="shared" si="41"/>
        <v>0.24157377999999999</v>
      </c>
      <c r="K84" s="1">
        <f t="shared" si="42"/>
        <v>0.23655406249999997</v>
      </c>
      <c r="L84" s="1">
        <f t="shared" si="43"/>
        <v>0.23458306129999998</v>
      </c>
      <c r="M84" s="1">
        <f t="shared" si="44"/>
        <v>0.23166608</v>
      </c>
    </row>
    <row r="85" spans="1:13" x14ac:dyDescent="0.25">
      <c r="A85" t="s">
        <v>12</v>
      </c>
      <c r="B85">
        <v>0.46062999999999998</v>
      </c>
      <c r="C85" s="3">
        <v>4.5234500000000002E-5</v>
      </c>
      <c r="D85" s="3">
        <v>-4.60149E-8</v>
      </c>
      <c r="F85" s="1">
        <f t="shared" si="37"/>
        <v>0.46062999999999998</v>
      </c>
      <c r="G85" s="1">
        <f t="shared" si="38"/>
        <v>0.46906269374999998</v>
      </c>
      <c r="H85" s="1">
        <f t="shared" si="39"/>
        <v>0.47174352499999994</v>
      </c>
      <c r="I85" s="1">
        <f t="shared" si="40"/>
        <v>0.46867249374999997</v>
      </c>
      <c r="J85" s="1">
        <f t="shared" si="41"/>
        <v>0.45984959999999997</v>
      </c>
      <c r="K85" s="1">
        <f t="shared" si="42"/>
        <v>0.44527484375000004</v>
      </c>
      <c r="L85" s="1">
        <f t="shared" si="43"/>
        <v>0.43783441974999998</v>
      </c>
      <c r="M85" s="1">
        <f t="shared" si="44"/>
        <v>0.42494822499999996</v>
      </c>
    </row>
    <row r="86" spans="1:13" x14ac:dyDescent="0.25">
      <c r="A86" t="s">
        <v>13</v>
      </c>
      <c r="B86">
        <v>1.4748699999999999</v>
      </c>
      <c r="C86">
        <v>-1.24203E-4</v>
      </c>
      <c r="D86" s="3">
        <v>-1.3226E-8</v>
      </c>
      <c r="F86" s="1">
        <f t="shared" si="37"/>
        <v>1.4748699999999999</v>
      </c>
      <c r="G86" s="1">
        <f t="shared" si="38"/>
        <v>1.442992625</v>
      </c>
      <c r="H86" s="1">
        <f t="shared" si="39"/>
        <v>1.4094619999999998</v>
      </c>
      <c r="I86" s="1">
        <f t="shared" si="40"/>
        <v>1.374278125</v>
      </c>
      <c r="J86" s="1">
        <f t="shared" si="41"/>
        <v>1.3374409999999999</v>
      </c>
      <c r="K86" s="1">
        <f t="shared" si="42"/>
        <v>1.298950625</v>
      </c>
      <c r="L86" s="1">
        <f t="shared" si="43"/>
        <v>1.2830915649999999</v>
      </c>
      <c r="M86" s="1">
        <f t="shared" si="44"/>
        <v>1.2588069999999998</v>
      </c>
    </row>
    <row r="87" spans="1:13" x14ac:dyDescent="0.25">
      <c r="A87" t="s">
        <v>14</v>
      </c>
      <c r="B87">
        <v>5.7146400000000002</v>
      </c>
      <c r="C87">
        <v>-9.0564599999999997E-4</v>
      </c>
      <c r="D87" s="3">
        <v>9.5613900000000006E-8</v>
      </c>
      <c r="F87" s="1">
        <f t="shared" si="37"/>
        <v>5.7146400000000002</v>
      </c>
      <c r="G87" s="1">
        <f t="shared" si="38"/>
        <v>5.4942043687500002</v>
      </c>
      <c r="H87" s="1">
        <f t="shared" si="39"/>
        <v>5.2857204750000006</v>
      </c>
      <c r="I87" s="1">
        <f t="shared" si="40"/>
        <v>5.0891883187500007</v>
      </c>
      <c r="J87" s="1">
        <f t="shared" si="41"/>
        <v>4.9046079000000002</v>
      </c>
      <c r="K87" s="1">
        <f t="shared" si="42"/>
        <v>4.7319792187500003</v>
      </c>
      <c r="L87" s="1">
        <f t="shared" si="43"/>
        <v>4.6662742327500002</v>
      </c>
      <c r="M87" s="1">
        <f t="shared" si="44"/>
        <v>4.5713022749999999</v>
      </c>
    </row>
    <row r="88" spans="1:13" x14ac:dyDescent="0.25">
      <c r="A88" t="s">
        <v>15</v>
      </c>
      <c r="B88">
        <v>4.9375200000000001</v>
      </c>
      <c r="C88">
        <v>-5.5646299999999999E-4</v>
      </c>
      <c r="D88" s="3">
        <v>-1.9824799999999999E-7</v>
      </c>
      <c r="F88" s="1">
        <f t="shared" si="37"/>
        <v>4.9375200000000001</v>
      </c>
      <c r="G88" s="1">
        <f t="shared" si="38"/>
        <v>4.7860137499999995</v>
      </c>
      <c r="H88" s="1">
        <f t="shared" si="39"/>
        <v>4.6097264999999998</v>
      </c>
      <c r="I88" s="1">
        <f t="shared" si="40"/>
        <v>4.4086582500000002</v>
      </c>
      <c r="J88" s="1">
        <f t="shared" si="41"/>
        <v>4.1828090000000007</v>
      </c>
      <c r="K88" s="1">
        <f t="shared" si="42"/>
        <v>3.9321787499999998</v>
      </c>
      <c r="L88" s="1">
        <f t="shared" si="43"/>
        <v>3.8249879700000005</v>
      </c>
      <c r="M88" s="1">
        <f t="shared" si="44"/>
        <v>3.6567674999999999</v>
      </c>
    </row>
    <row r="91" spans="1:13" x14ac:dyDescent="0.25">
      <c r="F91" s="1">
        <f>SUM(F73:F88)</f>
        <v>29.501707999999997</v>
      </c>
      <c r="G91" s="1">
        <f t="shared" ref="G91:M91" si="45">SUM(G73:G88)</f>
        <v>29.091340361249998</v>
      </c>
      <c r="H91" s="1">
        <f t="shared" si="45"/>
        <v>28.548257845000002</v>
      </c>
      <c r="I91" s="1">
        <f t="shared" si="45"/>
        <v>27.872460451249999</v>
      </c>
      <c r="J91" s="1">
        <f t="shared" si="45"/>
        <v>27.063948179999997</v>
      </c>
      <c r="K91" s="1">
        <f t="shared" si="45"/>
        <v>26.122721031249995</v>
      </c>
      <c r="L91" s="1">
        <f t="shared" ref="L91" si="46">SUM(L73:L88)</f>
        <v>25.709070006050005</v>
      </c>
      <c r="M91" s="1">
        <f t="shared" si="45"/>
        <v>25.048779005</v>
      </c>
    </row>
    <row r="92" spans="1:13" x14ac:dyDescent="0.25">
      <c r="F92" s="1">
        <f t="shared" ref="F92:M92" si="47">SUM(F73:F81)/SUM(F82:F88)</f>
        <v>0.76281781167503415</v>
      </c>
      <c r="G92" s="1">
        <f t="shared" si="47"/>
        <v>0.78081816838269225</v>
      </c>
      <c r="H92" s="1">
        <f t="shared" si="47"/>
        <v>0.79746760263907557</v>
      </c>
      <c r="I92" s="1">
        <f t="shared" si="47"/>
        <v>0.81282153894514209</v>
      </c>
      <c r="J92" s="1">
        <f t="shared" si="47"/>
        <v>0.82691433359525557</v>
      </c>
      <c r="K92" s="1">
        <f t="shared" si="47"/>
        <v>0.83975681407875846</v>
      </c>
      <c r="L92" s="1">
        <f t="shared" ref="L92" si="48">SUM(L73:L81)/SUM(L82:L88)</f>
        <v>0.84454096311135163</v>
      </c>
      <c r="M92" s="1">
        <f t="shared" si="47"/>
        <v>0.8513318307787987</v>
      </c>
    </row>
    <row r="93" spans="1:13" x14ac:dyDescent="0.25"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t="s">
        <v>105</v>
      </c>
      <c r="B94" t="s">
        <v>16</v>
      </c>
      <c r="C94" t="s">
        <v>17</v>
      </c>
      <c r="D94" t="s">
        <v>18</v>
      </c>
      <c r="F94">
        <v>0</v>
      </c>
      <c r="G94">
        <v>250</v>
      </c>
      <c r="H94">
        <v>500</v>
      </c>
      <c r="I94">
        <v>750</v>
      </c>
      <c r="J94">
        <v>1000</v>
      </c>
      <c r="K94">
        <v>1250</v>
      </c>
      <c r="L94">
        <v>1350</v>
      </c>
      <c r="M94">
        <v>1500</v>
      </c>
    </row>
    <row r="95" spans="1:13" x14ac:dyDescent="0.25">
      <c r="A95" t="s">
        <v>106</v>
      </c>
      <c r="B95" s="3">
        <f>AVERAGE(B3,B26,B50,B73)</f>
        <v>1.5353675</v>
      </c>
      <c r="C95" s="3">
        <f t="shared" ref="C95:D95" si="49">AVERAGE(C3,C26,C50,C73)</f>
        <v>-7.4668999999999996E-6</v>
      </c>
      <c r="D95" s="3">
        <f t="shared" si="49"/>
        <v>-1.0461085000000001E-7</v>
      </c>
      <c r="F95" s="1">
        <f>B95+C95*$F$2+D95*$F$2*$F$2</f>
        <v>1.5353675</v>
      </c>
      <c r="G95" s="1">
        <f>B95+C95*$G$2+D95*$G$2*$G$2</f>
        <v>1.526962596875</v>
      </c>
      <c r="H95" s="1">
        <f>B95+C95*$H$2+D95*$H$2*$H$2</f>
        <v>1.5054813375</v>
      </c>
      <c r="I95" s="1">
        <f>B95+C95*$I$2+D95*$I$2*$I$2</f>
        <v>1.470923721875</v>
      </c>
      <c r="J95" s="1">
        <f>B95+C95*$J$2+D95*$J$2*$J$2</f>
        <v>1.4232897499999999</v>
      </c>
      <c r="K95" s="1">
        <f>B95+C95*$K$2+D95*$K$2*$K$2</f>
        <v>1.362579421875</v>
      </c>
      <c r="L95" s="1">
        <f>B95+C95*$L$2+D95*$L$2*$L$2</f>
        <v>1.3346339108750001</v>
      </c>
      <c r="M95" s="1">
        <f>B95+C95*$M$2+D95*$M$2*$M$2</f>
        <v>1.2887927375000001</v>
      </c>
    </row>
    <row r="96" spans="1:13" x14ac:dyDescent="0.25">
      <c r="A96" t="s">
        <v>107</v>
      </c>
      <c r="B96" s="3">
        <f t="shared" ref="B96:D96" si="50">AVERAGE(B4,B27,B51,B74)</f>
        <v>0.84478399999999998</v>
      </c>
      <c r="C96" s="3">
        <f t="shared" si="50"/>
        <v>-1.4524549999999999E-6</v>
      </c>
      <c r="D96" s="3">
        <f t="shared" si="50"/>
        <v>-2.8198499999999999E-8</v>
      </c>
      <c r="F96" s="1">
        <f t="shared" ref="F96:F110" si="51">B96+C96*$F$2+D96*$F$2*$F$2</f>
        <v>0.84478399999999998</v>
      </c>
      <c r="G96" s="1">
        <f t="shared" ref="G96:G110" si="52">B96+C96*$G$2+D96*$G$2*$G$2</f>
        <v>0.84265847999999999</v>
      </c>
      <c r="H96" s="1">
        <f t="shared" ref="H96:H110" si="53">B96+C96*$H$2+D96*$H$2*$H$2</f>
        <v>0.83700814750000008</v>
      </c>
      <c r="I96" s="1">
        <f t="shared" ref="I96:I110" si="54">B96+C96*$I$2+D96*$I$2*$I$2</f>
        <v>0.82783300249999991</v>
      </c>
      <c r="J96" s="1">
        <f t="shared" ref="J96:J110" si="55">B96+C96*$J$2+D96*$J$2*$J$2</f>
        <v>0.81513304499999995</v>
      </c>
      <c r="K96" s="1">
        <f t="shared" ref="K96:K110" si="56">B96+C96*$K$2+D96*$K$2*$K$2</f>
        <v>0.79890827499999995</v>
      </c>
      <c r="L96" s="1">
        <f t="shared" ref="L96:L110" si="57">B96+C96*$L$2+D96*$L$2*$L$2</f>
        <v>0.79143141949999996</v>
      </c>
      <c r="M96" s="1">
        <f t="shared" ref="M96:M110" si="58">B96+C96*$M$2+D96*$M$2*$M$2</f>
        <v>0.77915869250000003</v>
      </c>
    </row>
    <row r="97" spans="1:13" x14ac:dyDescent="0.25">
      <c r="A97" t="s">
        <v>108</v>
      </c>
      <c r="B97" s="3">
        <f t="shared" ref="B97:D97" si="59">AVERAGE(B5,B28,B52,B75)</f>
        <v>0.91200550000000002</v>
      </c>
      <c r="C97" s="3">
        <f t="shared" si="59"/>
        <v>-7.796965000000001E-6</v>
      </c>
      <c r="D97" s="3">
        <f t="shared" si="59"/>
        <v>-1.22607E-8</v>
      </c>
      <c r="F97" s="1">
        <f t="shared" si="51"/>
        <v>0.91200550000000002</v>
      </c>
      <c r="G97" s="1">
        <f t="shared" si="52"/>
        <v>0.90928996500000003</v>
      </c>
      <c r="H97" s="1">
        <f t="shared" si="53"/>
        <v>0.90504184249999997</v>
      </c>
      <c r="I97" s="1">
        <f t="shared" si="54"/>
        <v>0.89926113250000006</v>
      </c>
      <c r="J97" s="1">
        <f t="shared" si="55"/>
        <v>0.89194783499999997</v>
      </c>
      <c r="K97" s="1">
        <f t="shared" si="56"/>
        <v>0.88310195000000002</v>
      </c>
      <c r="L97" s="1">
        <f t="shared" si="57"/>
        <v>0.87913447150000001</v>
      </c>
      <c r="M97" s="1">
        <f t="shared" si="58"/>
        <v>0.87272347750000012</v>
      </c>
    </row>
    <row r="98" spans="1:13" x14ac:dyDescent="0.25">
      <c r="A98" t="s">
        <v>109</v>
      </c>
      <c r="B98" s="3">
        <f t="shared" ref="B98:D98" si="60">AVERAGE(B6,B29,B53,B76)</f>
        <v>1.2791424999999998</v>
      </c>
      <c r="C98" s="3">
        <f t="shared" si="60"/>
        <v>-2.3606385E-5</v>
      </c>
      <c r="D98" s="3">
        <f t="shared" si="60"/>
        <v>1.1760549E-8</v>
      </c>
      <c r="F98" s="1">
        <f t="shared" si="51"/>
        <v>1.2791424999999998</v>
      </c>
      <c r="G98" s="1">
        <f t="shared" si="52"/>
        <v>1.2739759380625</v>
      </c>
      <c r="H98" s="1">
        <f t="shared" si="53"/>
        <v>1.2702794447499999</v>
      </c>
      <c r="I98" s="1">
        <f t="shared" si="54"/>
        <v>1.2680530200625</v>
      </c>
      <c r="J98" s="1">
        <f t="shared" si="55"/>
        <v>1.2672966639999999</v>
      </c>
      <c r="K98" s="1">
        <f t="shared" si="56"/>
        <v>1.2680103765624997</v>
      </c>
      <c r="L98" s="1">
        <f t="shared" si="57"/>
        <v>1.2687074808024998</v>
      </c>
      <c r="M98" s="1">
        <f t="shared" si="58"/>
        <v>1.2701941577499998</v>
      </c>
    </row>
    <row r="99" spans="1:13" x14ac:dyDescent="0.25">
      <c r="A99" t="s">
        <v>110</v>
      </c>
      <c r="B99" s="3">
        <f t="shared" ref="B99:D99" si="61">AVERAGE(B7,B30,B54,B77)</f>
        <v>3.1026775</v>
      </c>
      <c r="C99" s="3">
        <f t="shared" si="61"/>
        <v>1.3452972499999999E-4</v>
      </c>
      <c r="D99" s="3">
        <f t="shared" si="61"/>
        <v>-2.9774350000000001E-7</v>
      </c>
      <c r="F99" s="1">
        <f t="shared" si="51"/>
        <v>3.1026775</v>
      </c>
      <c r="G99" s="1">
        <f t="shared" si="52"/>
        <v>3.1177009624999998</v>
      </c>
      <c r="H99" s="1">
        <f t="shared" si="53"/>
        <v>3.0955064875000002</v>
      </c>
      <c r="I99" s="1">
        <f t="shared" si="54"/>
        <v>3.0360940750000003</v>
      </c>
      <c r="J99" s="1">
        <f t="shared" si="55"/>
        <v>2.939463725</v>
      </c>
      <c r="K99" s="1">
        <f t="shared" si="56"/>
        <v>2.8056154374999998</v>
      </c>
      <c r="L99" s="1">
        <f t="shared" si="57"/>
        <v>2.7416551</v>
      </c>
      <c r="M99" s="1">
        <f t="shared" si="58"/>
        <v>2.6345492124999996</v>
      </c>
    </row>
    <row r="100" spans="1:13" x14ac:dyDescent="0.25">
      <c r="A100" t="s">
        <v>111</v>
      </c>
      <c r="B100" s="3">
        <f t="shared" ref="B100:D100" si="62">AVERAGE(B8,B31,B55,B78)</f>
        <v>0.58275399999999999</v>
      </c>
      <c r="C100" s="3">
        <f t="shared" si="62"/>
        <v>1.61470525E-5</v>
      </c>
      <c r="D100" s="3">
        <f t="shared" si="62"/>
        <v>-3.3589149999999999E-8</v>
      </c>
      <c r="F100" s="1">
        <f t="shared" si="51"/>
        <v>0.58275399999999999</v>
      </c>
      <c r="G100" s="1">
        <f t="shared" si="52"/>
        <v>0.58469144125000005</v>
      </c>
      <c r="H100" s="1">
        <f t="shared" si="53"/>
        <v>0.58243023875</v>
      </c>
      <c r="I100" s="1">
        <f t="shared" si="54"/>
        <v>0.57597039250000004</v>
      </c>
      <c r="J100" s="1">
        <f t="shared" si="55"/>
        <v>0.56531190250000007</v>
      </c>
      <c r="K100" s="1">
        <f t="shared" si="56"/>
        <v>0.55045476874999999</v>
      </c>
      <c r="L100" s="1">
        <f t="shared" si="57"/>
        <v>0.54333629500000002</v>
      </c>
      <c r="M100" s="1">
        <f t="shared" si="58"/>
        <v>0.53139899125000001</v>
      </c>
    </row>
    <row r="101" spans="1:13" x14ac:dyDescent="0.25">
      <c r="A101" t="s">
        <v>112</v>
      </c>
      <c r="B101" s="3">
        <f t="shared" ref="B101:D101" si="63">AVERAGE(B9,B32,B56,B79)</f>
        <v>0.37701175000000003</v>
      </c>
      <c r="C101" s="3">
        <f t="shared" si="63"/>
        <v>6.75119E-6</v>
      </c>
      <c r="D101" s="3">
        <f t="shared" si="63"/>
        <v>-1.494111E-8</v>
      </c>
      <c r="F101" s="1">
        <f t="shared" si="51"/>
        <v>0.37701175000000003</v>
      </c>
      <c r="G101" s="1">
        <f t="shared" si="52"/>
        <v>0.37776572812500003</v>
      </c>
      <c r="H101" s="1">
        <f t="shared" si="53"/>
        <v>0.37665206750000002</v>
      </c>
      <c r="I101" s="1">
        <f t="shared" si="54"/>
        <v>0.373670768125</v>
      </c>
      <c r="J101" s="1">
        <f t="shared" si="55"/>
        <v>0.36882183000000007</v>
      </c>
      <c r="K101" s="1">
        <f t="shared" si="56"/>
        <v>0.36210525312500003</v>
      </c>
      <c r="L101" s="1">
        <f t="shared" si="57"/>
        <v>0.35889568352500001</v>
      </c>
      <c r="M101" s="1">
        <f t="shared" si="58"/>
        <v>0.35352103750000008</v>
      </c>
    </row>
    <row r="102" spans="1:13" x14ac:dyDescent="0.25">
      <c r="A102" t="s">
        <v>113</v>
      </c>
      <c r="B102" s="3">
        <f t="shared" ref="B102:D102" si="64">AVERAGE(B10,B33,B57,B80)</f>
        <v>1.3334275</v>
      </c>
      <c r="C102" s="3">
        <f t="shared" si="64"/>
        <v>3.6009590000000003E-6</v>
      </c>
      <c r="D102" s="3">
        <f t="shared" si="64"/>
        <v>-2.6658900000000002E-8</v>
      </c>
      <c r="F102" s="1">
        <f t="shared" si="51"/>
        <v>1.3334275</v>
      </c>
      <c r="G102" s="1">
        <f t="shared" si="52"/>
        <v>1.3326615584999999</v>
      </c>
      <c r="H102" s="1">
        <f t="shared" si="53"/>
        <v>1.3285632544999999</v>
      </c>
      <c r="I102" s="1">
        <f t="shared" si="54"/>
        <v>1.321132588</v>
      </c>
      <c r="J102" s="1">
        <f t="shared" si="55"/>
        <v>1.310369559</v>
      </c>
      <c r="K102" s="1">
        <f t="shared" si="56"/>
        <v>1.2962741675</v>
      </c>
      <c r="L102" s="1">
        <f t="shared" si="57"/>
        <v>1.2897029493999999</v>
      </c>
      <c r="M102" s="1">
        <f t="shared" si="58"/>
        <v>1.2788464135000002</v>
      </c>
    </row>
    <row r="103" spans="1:13" x14ac:dyDescent="0.25">
      <c r="A103" t="s">
        <v>114</v>
      </c>
      <c r="B103" s="3">
        <f t="shared" ref="B103:D103" si="65">AVERAGE(B11,B34,B58,B81)</f>
        <v>2.4899199999999997</v>
      </c>
      <c r="C103" s="3">
        <f t="shared" si="65"/>
        <v>7.7029000000000106E-7</v>
      </c>
      <c r="D103" s="3">
        <f t="shared" si="65"/>
        <v>-3.1791700000000001E-8</v>
      </c>
      <c r="F103" s="1">
        <f t="shared" si="51"/>
        <v>2.4899199999999997</v>
      </c>
      <c r="G103" s="1">
        <f t="shared" si="52"/>
        <v>2.4881255912499998</v>
      </c>
      <c r="H103" s="1">
        <f t="shared" si="53"/>
        <v>2.4823572199999999</v>
      </c>
      <c r="I103" s="1">
        <f t="shared" si="54"/>
        <v>2.4726148862499997</v>
      </c>
      <c r="J103" s="1">
        <f t="shared" si="55"/>
        <v>2.45889859</v>
      </c>
      <c r="K103" s="1">
        <f t="shared" si="56"/>
        <v>2.4412083312499999</v>
      </c>
      <c r="L103" s="1">
        <f t="shared" si="57"/>
        <v>2.4330195182499996</v>
      </c>
      <c r="M103" s="1">
        <f t="shared" si="58"/>
        <v>2.4195441099999995</v>
      </c>
    </row>
    <row r="104" spans="1:13" x14ac:dyDescent="0.25">
      <c r="A104" t="s">
        <v>115</v>
      </c>
      <c r="B104" s="3">
        <f t="shared" ref="B104:D104" si="66">AVERAGE(B12,B35,B59,B82)</f>
        <v>1.8554299999999999</v>
      </c>
      <c r="C104" s="3">
        <f t="shared" si="66"/>
        <v>4.7463170000000001E-5</v>
      </c>
      <c r="D104" s="3">
        <f t="shared" si="66"/>
        <v>-1.2911720000000001E-7</v>
      </c>
      <c r="F104" s="1">
        <f t="shared" si="51"/>
        <v>1.8554299999999999</v>
      </c>
      <c r="G104" s="1">
        <f t="shared" si="52"/>
        <v>1.8592259675</v>
      </c>
      <c r="H104" s="1">
        <f t="shared" si="53"/>
        <v>1.846882285</v>
      </c>
      <c r="I104" s="1">
        <f t="shared" si="54"/>
        <v>1.8183989524999999</v>
      </c>
      <c r="J104" s="1">
        <f t="shared" si="55"/>
        <v>1.77377597</v>
      </c>
      <c r="K104" s="1">
        <f t="shared" si="56"/>
        <v>1.7130133374999998</v>
      </c>
      <c r="L104" s="1">
        <f t="shared" si="57"/>
        <v>1.6841891824999997</v>
      </c>
      <c r="M104" s="1">
        <f t="shared" si="58"/>
        <v>1.636111055</v>
      </c>
    </row>
    <row r="105" spans="1:13" x14ac:dyDescent="0.25">
      <c r="A105" t="s">
        <v>116</v>
      </c>
      <c r="B105" s="3">
        <f t="shared" ref="B105:D105" si="67">AVERAGE(B13,B36,B60,B83)</f>
        <v>1.9538374999999999</v>
      </c>
      <c r="C105" s="3">
        <f t="shared" si="67"/>
        <v>8.9757500000000047E-7</v>
      </c>
      <c r="D105" s="3">
        <f t="shared" si="67"/>
        <v>-8.6804275000000006E-8</v>
      </c>
      <c r="F105" s="1">
        <f t="shared" si="51"/>
        <v>1.9538374999999999</v>
      </c>
      <c r="G105" s="1">
        <f t="shared" si="52"/>
        <v>1.9486366265624999</v>
      </c>
      <c r="H105" s="1">
        <f t="shared" si="53"/>
        <v>1.9325852187499999</v>
      </c>
      <c r="I105" s="1">
        <f t="shared" si="54"/>
        <v>1.9056832765625</v>
      </c>
      <c r="J105" s="1">
        <f t="shared" si="55"/>
        <v>1.8679307999999999</v>
      </c>
      <c r="K105" s="1">
        <f t="shared" si="56"/>
        <v>1.8193277890624997</v>
      </c>
      <c r="L105" s="1">
        <f t="shared" si="57"/>
        <v>1.7968484350624998</v>
      </c>
      <c r="M105" s="1">
        <f t="shared" si="58"/>
        <v>1.7598742437499999</v>
      </c>
    </row>
    <row r="106" spans="1:13" x14ac:dyDescent="0.25">
      <c r="A106" t="s">
        <v>117</v>
      </c>
      <c r="B106" s="3">
        <f t="shared" ref="B106:D106" si="68">AVERAGE(B14,B37,B61,B84)</f>
        <v>0.25805600000000001</v>
      </c>
      <c r="C106" s="3">
        <f t="shared" si="68"/>
        <v>-5.9756217749999999E-6</v>
      </c>
      <c r="D106" s="3">
        <f t="shared" si="68"/>
        <v>-7.1284175000000009E-9</v>
      </c>
      <c r="F106" s="1">
        <f t="shared" si="51"/>
        <v>0.25805600000000001</v>
      </c>
      <c r="G106" s="1">
        <f t="shared" si="52"/>
        <v>0.25611656846250003</v>
      </c>
      <c r="H106" s="1">
        <f t="shared" si="53"/>
        <v>0.25328608473750003</v>
      </c>
      <c r="I106" s="1">
        <f t="shared" si="54"/>
        <v>0.24956454882500001</v>
      </c>
      <c r="J106" s="1">
        <f t="shared" si="55"/>
        <v>0.244951960725</v>
      </c>
      <c r="K106" s="1">
        <f t="shared" si="56"/>
        <v>0.2394483204375</v>
      </c>
      <c r="L106" s="1">
        <f t="shared" si="57"/>
        <v>0.23699736970999999</v>
      </c>
      <c r="M106" s="1">
        <f t="shared" si="58"/>
        <v>0.23305362796250001</v>
      </c>
    </row>
    <row r="107" spans="1:13" x14ac:dyDescent="0.25">
      <c r="A107" t="s">
        <v>118</v>
      </c>
      <c r="B107" s="3">
        <f t="shared" ref="B107:D107" si="69">AVERAGE(B15,B38,B62,B85)</f>
        <v>0.43442449999999999</v>
      </c>
      <c r="C107" s="3">
        <f t="shared" si="69"/>
        <v>4.890647500000001E-6</v>
      </c>
      <c r="D107" s="3">
        <f t="shared" si="69"/>
        <v>-2.4004250000000001E-8</v>
      </c>
      <c r="F107" s="1">
        <f t="shared" si="51"/>
        <v>0.43442449999999999</v>
      </c>
      <c r="G107" s="1">
        <f t="shared" si="52"/>
        <v>0.43414689624999997</v>
      </c>
      <c r="H107" s="1">
        <f t="shared" si="53"/>
        <v>0.43086876125000001</v>
      </c>
      <c r="I107" s="1">
        <f t="shared" si="54"/>
        <v>0.424590095</v>
      </c>
      <c r="J107" s="1">
        <f t="shared" si="55"/>
        <v>0.4153108975</v>
      </c>
      <c r="K107" s="1">
        <f t="shared" si="56"/>
        <v>0.40303116875</v>
      </c>
      <c r="L107" s="1">
        <f t="shared" si="57"/>
        <v>0.39727912849999997</v>
      </c>
      <c r="M107" s="1">
        <f t="shared" si="58"/>
        <v>0.38775090875000001</v>
      </c>
    </row>
    <row r="108" spans="1:13" x14ac:dyDescent="0.25">
      <c r="A108" t="s">
        <v>119</v>
      </c>
      <c r="B108" s="3">
        <f t="shared" ref="B108:D108" si="70">AVERAGE(B16,B39,B63,B86)</f>
        <v>1.4227075</v>
      </c>
      <c r="C108" s="3">
        <f t="shared" si="70"/>
        <v>-6.1366375000000001E-5</v>
      </c>
      <c r="D108" s="3">
        <f t="shared" si="70"/>
        <v>-4.3400899999999994E-8</v>
      </c>
      <c r="F108" s="1">
        <f t="shared" si="51"/>
        <v>1.4227075</v>
      </c>
      <c r="G108" s="1">
        <f t="shared" si="52"/>
        <v>1.4046533499999998</v>
      </c>
      <c r="H108" s="1">
        <f t="shared" si="53"/>
        <v>1.3811740875</v>
      </c>
      <c r="I108" s="1">
        <f t="shared" si="54"/>
        <v>1.3522697124999998</v>
      </c>
      <c r="J108" s="1">
        <f t="shared" si="55"/>
        <v>1.3179402250000001</v>
      </c>
      <c r="K108" s="1">
        <f t="shared" si="56"/>
        <v>1.2781856249999999</v>
      </c>
      <c r="L108" s="1">
        <f t="shared" si="57"/>
        <v>1.2607647534999999</v>
      </c>
      <c r="M108" s="1">
        <f t="shared" si="58"/>
        <v>1.2330059125000001</v>
      </c>
    </row>
    <row r="109" spans="1:13" x14ac:dyDescent="0.25">
      <c r="A109" t="s">
        <v>120</v>
      </c>
      <c r="B109" s="3">
        <f t="shared" ref="B109:D109" si="71">AVERAGE(B17,B40,B64,B87)</f>
        <v>5.4189400000000001</v>
      </c>
      <c r="C109" s="3">
        <f t="shared" si="71"/>
        <v>-3.5820625E-4</v>
      </c>
      <c r="D109" s="3">
        <f t="shared" si="71"/>
        <v>-1.7586702500000001E-7</v>
      </c>
      <c r="F109" s="1">
        <f t="shared" si="51"/>
        <v>5.4189400000000001</v>
      </c>
      <c r="G109" s="1">
        <f t="shared" si="52"/>
        <v>5.3183967484375003</v>
      </c>
      <c r="H109" s="1">
        <f t="shared" si="53"/>
        <v>5.1958701187500003</v>
      </c>
      <c r="I109" s="1">
        <f t="shared" si="54"/>
        <v>5.0513601109374999</v>
      </c>
      <c r="J109" s="1">
        <f t="shared" si="55"/>
        <v>4.8848667250000002</v>
      </c>
      <c r="K109" s="1">
        <f t="shared" si="56"/>
        <v>4.6963899609375002</v>
      </c>
      <c r="L109" s="1">
        <f t="shared" si="57"/>
        <v>4.6148439094375</v>
      </c>
      <c r="M109" s="1">
        <f t="shared" si="58"/>
        <v>4.4859298187499999</v>
      </c>
    </row>
    <row r="110" spans="1:13" x14ac:dyDescent="0.25">
      <c r="A110" t="s">
        <v>121</v>
      </c>
      <c r="B110" s="3">
        <f t="shared" ref="B110:D110" si="72">AVERAGE(B18,B41,B65,B88)</f>
        <v>4.7405225</v>
      </c>
      <c r="C110" s="3">
        <f t="shared" si="72"/>
        <v>-3.3870500000000002E-4</v>
      </c>
      <c r="D110" s="3">
        <f t="shared" si="72"/>
        <v>-2.399355E-7</v>
      </c>
      <c r="F110" s="1">
        <f t="shared" si="51"/>
        <v>4.7405225</v>
      </c>
      <c r="G110" s="1">
        <f t="shared" si="52"/>
        <v>4.6408502812499997</v>
      </c>
      <c r="H110" s="1">
        <f t="shared" si="53"/>
        <v>4.511186125</v>
      </c>
      <c r="I110" s="1">
        <f t="shared" si="54"/>
        <v>4.3515300312500003</v>
      </c>
      <c r="J110" s="1">
        <f t="shared" si="55"/>
        <v>4.1618820000000003</v>
      </c>
      <c r="K110" s="1">
        <f t="shared" si="56"/>
        <v>3.9422420312499997</v>
      </c>
      <c r="L110" s="1">
        <f t="shared" si="57"/>
        <v>3.8459883012499998</v>
      </c>
      <c r="M110" s="1">
        <f t="shared" si="58"/>
        <v>3.6926101249999994</v>
      </c>
    </row>
    <row r="112" spans="1:13" x14ac:dyDescent="0.25">
      <c r="F112" s="1">
        <f>SUM(F95:F110)</f>
        <v>28.541008249999997</v>
      </c>
      <c r="G112" s="1">
        <f t="shared" ref="G112:M112" si="73">SUM(G95:G110)</f>
        <v>28.315858700024997</v>
      </c>
      <c r="H112" s="1">
        <f t="shared" si="73"/>
        <v>27.935172721487497</v>
      </c>
      <c r="I112" s="1">
        <f t="shared" si="73"/>
        <v>27.398950314387498</v>
      </c>
      <c r="J112" s="1">
        <f t="shared" si="73"/>
        <v>26.707191478725001</v>
      </c>
      <c r="K112" s="1">
        <f t="shared" si="73"/>
        <v>25.859896214500001</v>
      </c>
      <c r="L112" s="1">
        <f t="shared" si="73"/>
        <v>25.477427908812494</v>
      </c>
      <c r="M112" s="1">
        <f t="shared" si="73"/>
        <v>24.857064521712498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opLeftCell="A58" zoomScaleNormal="100" workbookViewId="0">
      <selection activeCell="I103" sqref="I103"/>
    </sheetView>
  </sheetViews>
  <sheetFormatPr defaultRowHeight="15" x14ac:dyDescent="0.25"/>
  <cols>
    <col min="1" max="1" width="9.85546875" customWidth="1"/>
    <col min="2" max="2" width="1.140625" customWidth="1"/>
    <col min="3" max="8" width="9.7109375" customWidth="1"/>
    <col min="9" max="9" width="9.7109375" bestFit="1" customWidth="1"/>
  </cols>
  <sheetData>
    <row r="1" spans="1:9" s="5" customFormat="1" x14ac:dyDescent="0.25">
      <c r="A1" s="5" t="s">
        <v>30</v>
      </c>
      <c r="C1" s="5">
        <v>500</v>
      </c>
      <c r="D1" s="5">
        <v>500</v>
      </c>
      <c r="E1" s="5">
        <v>700</v>
      </c>
      <c r="F1" s="5">
        <v>700</v>
      </c>
      <c r="G1" s="5">
        <v>900</v>
      </c>
      <c r="H1" s="5">
        <v>1100</v>
      </c>
      <c r="I1" s="5">
        <v>1250</v>
      </c>
    </row>
    <row r="2" spans="1:9" s="5" customFormat="1" x14ac:dyDescent="0.25">
      <c r="A2" s="7">
        <v>41394</v>
      </c>
      <c r="B2" s="7"/>
    </row>
    <row r="3" spans="1:9" x14ac:dyDescent="0.25">
      <c r="A3" s="6" t="s">
        <v>31</v>
      </c>
      <c r="B3" s="6"/>
      <c r="C3" s="8">
        <v>0.29599999999999999</v>
      </c>
      <c r="D3" s="8"/>
      <c r="E3" s="8">
        <v>0.28999999999999998</v>
      </c>
      <c r="F3" s="8"/>
      <c r="G3" s="8">
        <v>0.28499999999999998</v>
      </c>
      <c r="H3" s="8">
        <v>0.28000000000000003</v>
      </c>
      <c r="I3" s="8">
        <v>0.27600000000000002</v>
      </c>
    </row>
    <row r="4" spans="1:9" x14ac:dyDescent="0.25">
      <c r="A4" s="6" t="s">
        <v>0</v>
      </c>
      <c r="C4" s="1">
        <v>1.4824299999999999</v>
      </c>
      <c r="D4" s="1">
        <v>1.4824299999999999</v>
      </c>
      <c r="E4" s="1">
        <v>1.45635</v>
      </c>
      <c r="F4" s="1">
        <v>1.45635</v>
      </c>
      <c r="G4" s="1">
        <v>1.4195500000000001</v>
      </c>
      <c r="H4" s="1">
        <v>1.38469</v>
      </c>
      <c r="I4" s="1">
        <v>1.3532200000000001</v>
      </c>
    </row>
    <row r="5" spans="1:9" x14ac:dyDescent="0.25">
      <c r="A5" s="6" t="s">
        <v>1</v>
      </c>
      <c r="C5" s="1">
        <v>0.81722899999999998</v>
      </c>
      <c r="D5" s="1">
        <v>0.81722899999999998</v>
      </c>
      <c r="E5" s="1">
        <v>0.80915800000000004</v>
      </c>
      <c r="F5" s="1">
        <v>0.80915800000000004</v>
      </c>
      <c r="G5" s="1">
        <v>0.79944000000000004</v>
      </c>
      <c r="H5" s="1">
        <v>0.79052299999999998</v>
      </c>
      <c r="I5" s="1">
        <v>0.77860200000000002</v>
      </c>
    </row>
    <row r="6" spans="1:9" x14ac:dyDescent="0.25">
      <c r="A6" s="6" t="s">
        <v>2</v>
      </c>
      <c r="C6" s="1">
        <v>0.888374</v>
      </c>
      <c r="D6" s="1">
        <v>0.888374</v>
      </c>
      <c r="E6" s="1">
        <v>0.88393299999999997</v>
      </c>
      <c r="F6" s="1">
        <v>0.88393299999999997</v>
      </c>
      <c r="G6" s="1">
        <v>0.87978000000000001</v>
      </c>
      <c r="H6" s="1">
        <v>0.87596399999999996</v>
      </c>
      <c r="I6" s="1">
        <v>0.86599499999999996</v>
      </c>
    </row>
    <row r="7" spans="1:9" x14ac:dyDescent="0.25">
      <c r="A7" s="6" t="s">
        <v>3</v>
      </c>
      <c r="C7" s="1">
        <v>1.24474</v>
      </c>
      <c r="D7" s="1">
        <v>1.24474</v>
      </c>
      <c r="E7" s="1">
        <v>1.2421599999999999</v>
      </c>
      <c r="F7" s="1">
        <v>1.2421599999999999</v>
      </c>
      <c r="G7" s="1">
        <v>1.24397</v>
      </c>
      <c r="H7" s="1">
        <v>1.2459</v>
      </c>
      <c r="I7" s="1">
        <v>1.23424</v>
      </c>
    </row>
    <row r="8" spans="1:9" x14ac:dyDescent="0.25">
      <c r="A8" s="6" t="s">
        <v>4</v>
      </c>
      <c r="C8" s="1">
        <v>3.04434</v>
      </c>
      <c r="D8" s="1">
        <v>3.04434</v>
      </c>
      <c r="E8" s="1">
        <v>3.01071</v>
      </c>
      <c r="F8" s="1">
        <v>3.01071</v>
      </c>
      <c r="G8" s="1">
        <v>2.92428</v>
      </c>
      <c r="H8" s="1">
        <v>2.8450099999999998</v>
      </c>
      <c r="I8" s="1">
        <v>2.8134700000000001</v>
      </c>
    </row>
    <row r="9" spans="1:9" x14ac:dyDescent="0.25">
      <c r="A9" s="6" t="s">
        <v>5</v>
      </c>
      <c r="C9" s="1">
        <v>0.56505899999999998</v>
      </c>
      <c r="D9" s="1">
        <v>0.56505899999999998</v>
      </c>
      <c r="E9" s="1">
        <v>0.56062900000000004</v>
      </c>
      <c r="F9" s="1">
        <v>0.56062900000000004</v>
      </c>
      <c r="G9" s="1">
        <v>0.54980700000000005</v>
      </c>
      <c r="H9" s="1">
        <v>0.54053899999999999</v>
      </c>
      <c r="I9" s="1">
        <v>0.53568899999999997</v>
      </c>
    </row>
    <row r="10" spans="1:9" x14ac:dyDescent="0.25">
      <c r="A10" s="6" t="s">
        <v>6</v>
      </c>
      <c r="C10" s="1">
        <v>0.36410199999999998</v>
      </c>
      <c r="D10" s="1">
        <v>0.36410199999999998</v>
      </c>
      <c r="E10" s="1">
        <v>0.36196</v>
      </c>
      <c r="F10" s="1">
        <v>0.36196</v>
      </c>
      <c r="G10" s="1">
        <v>0.35649599999999998</v>
      </c>
      <c r="H10" s="1">
        <v>0.35217300000000001</v>
      </c>
      <c r="I10" s="1">
        <v>0.34977200000000003</v>
      </c>
    </row>
    <row r="11" spans="1:9" x14ac:dyDescent="0.25">
      <c r="A11" s="6" t="s">
        <v>7</v>
      </c>
      <c r="C11" s="1">
        <v>1.3068200000000001</v>
      </c>
      <c r="D11" s="1">
        <v>1.3068200000000001</v>
      </c>
      <c r="E11" s="1">
        <v>1.3035600000000001</v>
      </c>
      <c r="F11" s="1">
        <v>1.3035600000000001</v>
      </c>
      <c r="G11" s="1">
        <v>1.292</v>
      </c>
      <c r="H11" s="1">
        <v>1.2844199999999999</v>
      </c>
      <c r="I11" s="1">
        <v>1.27932</v>
      </c>
    </row>
    <row r="12" spans="1:9" x14ac:dyDescent="0.25">
      <c r="A12" s="6" t="s">
        <v>8</v>
      </c>
      <c r="C12" s="1">
        <v>2.4364699999999999</v>
      </c>
      <c r="D12" s="1">
        <v>2.4364699999999999</v>
      </c>
      <c r="E12" s="1">
        <v>2.4326699999999999</v>
      </c>
      <c r="F12" s="1">
        <v>2.4326699999999999</v>
      </c>
      <c r="G12" s="1">
        <v>2.4166099999999999</v>
      </c>
      <c r="H12" s="1">
        <v>2.4094000000000002</v>
      </c>
      <c r="I12" s="1">
        <v>2.40279</v>
      </c>
    </row>
    <row r="13" spans="1:9" x14ac:dyDescent="0.25">
      <c r="A13" s="6" t="s">
        <v>9</v>
      </c>
      <c r="C13" s="1">
        <v>1.8127899999999999</v>
      </c>
      <c r="D13" s="1">
        <v>1.8127899999999999</v>
      </c>
      <c r="E13" s="1">
        <v>1.7946899999999999</v>
      </c>
      <c r="F13" s="1">
        <v>1.7946899999999999</v>
      </c>
      <c r="G13" s="1">
        <v>1.7589999999999999</v>
      </c>
      <c r="H13" s="1">
        <v>1.72302</v>
      </c>
      <c r="I13" s="1">
        <v>1.69736</v>
      </c>
    </row>
    <row r="14" spans="1:9" x14ac:dyDescent="0.25">
      <c r="A14" s="6" t="s">
        <v>10</v>
      </c>
      <c r="C14" s="1">
        <v>1.89873</v>
      </c>
      <c r="D14" s="1">
        <v>1.89873</v>
      </c>
      <c r="E14" s="1">
        <v>1.8809100000000001</v>
      </c>
      <c r="F14" s="1">
        <v>1.8809100000000001</v>
      </c>
      <c r="G14" s="1">
        <v>1.84917</v>
      </c>
      <c r="H14" s="1">
        <v>1.8202</v>
      </c>
      <c r="I14" s="1">
        <v>1.79928</v>
      </c>
    </row>
    <row r="15" spans="1:9" x14ac:dyDescent="0.25">
      <c r="A15" s="6" t="s">
        <v>11</v>
      </c>
      <c r="C15" s="1">
        <v>0.25176500000000002</v>
      </c>
      <c r="D15" s="1">
        <v>0.25176500000000002</v>
      </c>
      <c r="E15" s="1">
        <v>0.24950800000000001</v>
      </c>
      <c r="F15" s="1">
        <v>0.24950800000000001</v>
      </c>
      <c r="G15" s="1">
        <v>0.24570400000000001</v>
      </c>
      <c r="H15" s="1">
        <v>0.24238499999999999</v>
      </c>
      <c r="I15" s="1">
        <v>0.23993700000000001</v>
      </c>
    </row>
    <row r="16" spans="1:9" x14ac:dyDescent="0.25">
      <c r="A16" s="6" t="s">
        <v>12</v>
      </c>
      <c r="C16" s="1">
        <v>0.40771499999999999</v>
      </c>
      <c r="D16" s="1">
        <v>0.40771499999999999</v>
      </c>
      <c r="E16" s="1">
        <v>0.40108199999999999</v>
      </c>
      <c r="F16" s="1">
        <v>0.40108199999999999</v>
      </c>
      <c r="G16" s="1">
        <v>0.39183699999999999</v>
      </c>
      <c r="H16" s="1">
        <v>0.38355899999999998</v>
      </c>
      <c r="I16" s="1">
        <v>0.377604</v>
      </c>
    </row>
    <row r="17" spans="1:18" x14ac:dyDescent="0.25">
      <c r="A17" s="6" t="s">
        <v>13</v>
      </c>
      <c r="C17" s="1">
        <v>1.35859</v>
      </c>
      <c r="D17" s="1">
        <v>1.35859</v>
      </c>
      <c r="E17" s="1">
        <v>1.3353699999999999</v>
      </c>
      <c r="F17" s="1">
        <v>1.3353699999999999</v>
      </c>
      <c r="G17" s="1">
        <v>1.30616</v>
      </c>
      <c r="H17" s="1">
        <v>1.28095</v>
      </c>
      <c r="I17" s="1">
        <v>1.2620199999999999</v>
      </c>
    </row>
    <row r="18" spans="1:18" x14ac:dyDescent="0.25">
      <c r="A18" s="6" t="s">
        <v>14</v>
      </c>
      <c r="C18" s="1">
        <v>5.1266400000000001</v>
      </c>
      <c r="D18" s="1">
        <v>5.1266400000000001</v>
      </c>
      <c r="E18" s="1">
        <v>5.0100600000000002</v>
      </c>
      <c r="F18" s="1">
        <v>5.0100600000000002</v>
      </c>
      <c r="G18" s="1">
        <v>4.8697999999999997</v>
      </c>
      <c r="H18" s="1">
        <v>4.7494100000000001</v>
      </c>
      <c r="I18" s="1">
        <v>4.6628100000000003</v>
      </c>
    </row>
    <row r="19" spans="1:18" x14ac:dyDescent="0.25">
      <c r="A19" s="6" t="s">
        <v>15</v>
      </c>
      <c r="C19" s="1">
        <v>4.4535299999999998</v>
      </c>
      <c r="D19" s="1">
        <v>4.4535299999999998</v>
      </c>
      <c r="E19" s="1">
        <v>4.3157300000000003</v>
      </c>
      <c r="F19" s="1">
        <v>4.3157300000000003</v>
      </c>
      <c r="G19" s="1">
        <v>4.1588200000000004</v>
      </c>
      <c r="H19" s="1">
        <v>4.0264300000000004</v>
      </c>
      <c r="I19" s="1">
        <v>3.9355099999999998</v>
      </c>
    </row>
    <row r="21" spans="1:18" x14ac:dyDescent="0.25">
      <c r="A21" s="6" t="s">
        <v>32</v>
      </c>
      <c r="B21" s="6"/>
      <c r="C21" s="1">
        <f>SUM(C4:C19)</f>
        <v>27.459324000000002</v>
      </c>
      <c r="D21" s="1">
        <f>C21</f>
        <v>27.459324000000002</v>
      </c>
      <c r="E21" s="1">
        <f t="shared" ref="E21:I21" si="0">SUM(E4:E19)</f>
        <v>27.048479999999998</v>
      </c>
      <c r="F21" s="1">
        <f>E21</f>
        <v>27.048479999999998</v>
      </c>
      <c r="G21" s="1">
        <f t="shared" si="0"/>
        <v>26.462423999999999</v>
      </c>
      <c r="H21" s="1">
        <f t="shared" si="0"/>
        <v>25.954573000000003</v>
      </c>
      <c r="I21" s="1">
        <f t="shared" si="0"/>
        <v>25.587619</v>
      </c>
    </row>
    <row r="22" spans="1:18" x14ac:dyDescent="0.25">
      <c r="A22" s="6" t="s">
        <v>34</v>
      </c>
      <c r="B22" s="6"/>
      <c r="C22" s="9">
        <v>6.7000000000000002E-3</v>
      </c>
      <c r="D22" s="9"/>
      <c r="E22" s="9">
        <v>6.4999999999999997E-3</v>
      </c>
      <c r="F22" s="9"/>
      <c r="G22" s="9">
        <v>7.7000000000000002E-3</v>
      </c>
      <c r="H22" s="9">
        <v>8.6E-3</v>
      </c>
      <c r="I22" s="9">
        <v>1.38E-2</v>
      </c>
    </row>
    <row r="23" spans="1:18" x14ac:dyDescent="0.25">
      <c r="A23" s="6" t="s">
        <v>33</v>
      </c>
      <c r="C23" s="1">
        <f>C21*C22</f>
        <v>0.18397747080000001</v>
      </c>
      <c r="D23" s="1"/>
      <c r="E23" s="1">
        <f t="shared" ref="E23:I23" si="1">E21*E22</f>
        <v>0.17581511999999999</v>
      </c>
      <c r="F23" s="1"/>
      <c r="G23" s="1">
        <f t="shared" si="1"/>
        <v>0.20376066479999999</v>
      </c>
      <c r="H23" s="1">
        <f t="shared" si="1"/>
        <v>0.22320932780000002</v>
      </c>
      <c r="I23" s="1">
        <f t="shared" si="1"/>
        <v>0.3531091422</v>
      </c>
    </row>
    <row r="24" spans="1:18" x14ac:dyDescent="0.25">
      <c r="A24" s="6"/>
      <c r="C24" s="1"/>
      <c r="D24" s="1"/>
      <c r="E24" s="1"/>
      <c r="F24" s="1"/>
      <c r="G24" s="1"/>
      <c r="H24" s="1"/>
      <c r="I24" s="1"/>
    </row>
    <row r="25" spans="1:18" x14ac:dyDescent="0.25">
      <c r="A25" s="7">
        <v>41395</v>
      </c>
      <c r="B25" s="7"/>
      <c r="C25" s="4"/>
      <c r="D25" s="4"/>
      <c r="E25" s="4"/>
      <c r="F25" s="4"/>
      <c r="G25" s="4"/>
      <c r="H25" s="4"/>
    </row>
    <row r="26" spans="1:18" x14ac:dyDescent="0.25">
      <c r="A26" s="7" t="s">
        <v>31</v>
      </c>
      <c r="B26" s="7"/>
      <c r="C26" s="8"/>
      <c r="D26" s="8"/>
      <c r="E26" s="8"/>
      <c r="F26" s="8"/>
      <c r="G26" s="8">
        <v>0.28789999999999999</v>
      </c>
      <c r="H26" s="8">
        <v>0.28079999999999999</v>
      </c>
      <c r="I26" s="8">
        <v>0.27700000000000002</v>
      </c>
      <c r="P26" s="6">
        <v>900</v>
      </c>
      <c r="Q26" s="6">
        <v>1100</v>
      </c>
      <c r="R26" s="6">
        <v>1250</v>
      </c>
    </row>
    <row r="27" spans="1:18" x14ac:dyDescent="0.25">
      <c r="A27" s="6" t="s">
        <v>0</v>
      </c>
      <c r="B27" s="6"/>
      <c r="D27" s="1"/>
      <c r="F27" s="1"/>
      <c r="G27" s="1">
        <v>1.42008</v>
      </c>
      <c r="H27" s="1">
        <v>1.3858299999999999</v>
      </c>
      <c r="I27" s="1">
        <v>1.3538399999999999</v>
      </c>
      <c r="P27" s="11">
        <f t="shared" ref="P27:P42" si="2">(G27-G4)/G4</f>
        <v>3.7335775421782914E-4</v>
      </c>
      <c r="Q27" s="10">
        <f t="shared" ref="Q27:Q42" si="3">(H27-H4)/H4</f>
        <v>8.2328896720559755E-4</v>
      </c>
      <c r="R27" s="10">
        <f t="shared" ref="R27:R42" si="4">(I27-I4)/I4</f>
        <v>4.5816644743636869E-4</v>
      </c>
    </row>
    <row r="28" spans="1:18" x14ac:dyDescent="0.25">
      <c r="A28" s="6" t="s">
        <v>1</v>
      </c>
      <c r="B28" s="6"/>
      <c r="D28" s="1"/>
      <c r="F28" s="1"/>
      <c r="G28" s="1">
        <v>0.799925</v>
      </c>
      <c r="H28" s="1">
        <v>0.79113699999999998</v>
      </c>
      <c r="I28" s="1">
        <v>0.77886200000000005</v>
      </c>
      <c r="P28" s="11">
        <f t="shared" si="2"/>
        <v>6.0667467227053641E-4</v>
      </c>
      <c r="Q28" s="10">
        <f t="shared" si="3"/>
        <v>7.7670099415197717E-4</v>
      </c>
      <c r="R28" s="10">
        <f t="shared" si="4"/>
        <v>3.3393184194240185E-4</v>
      </c>
    </row>
    <row r="29" spans="1:18" x14ac:dyDescent="0.25">
      <c r="A29" s="6" t="s">
        <v>2</v>
      </c>
      <c r="B29" s="6"/>
      <c r="D29" s="1"/>
      <c r="F29" s="1"/>
      <c r="G29" s="1">
        <v>0.87980499999999995</v>
      </c>
      <c r="H29" s="1">
        <v>0.87618700000000005</v>
      </c>
      <c r="I29" s="1">
        <v>0.86577700000000002</v>
      </c>
      <c r="P29" s="10">
        <f t="shared" si="2"/>
        <v>2.8416194957764139E-5</v>
      </c>
      <c r="Q29" s="10">
        <f t="shared" si="3"/>
        <v>2.5457667210077614E-4</v>
      </c>
      <c r="R29" s="10">
        <f t="shared" si="4"/>
        <v>-2.5173355504355162E-4</v>
      </c>
    </row>
    <row r="30" spans="1:18" x14ac:dyDescent="0.25">
      <c r="A30" s="6" t="s">
        <v>3</v>
      </c>
      <c r="B30" s="6"/>
      <c r="D30" s="1"/>
      <c r="F30" s="1"/>
      <c r="G30" s="1">
        <v>1.24386</v>
      </c>
      <c r="H30" s="1">
        <v>1.2462299999999999</v>
      </c>
      <c r="I30" s="1">
        <v>1.2340100000000001</v>
      </c>
      <c r="P30" s="10">
        <f t="shared" si="2"/>
        <v>-8.8426569772626754E-5</v>
      </c>
      <c r="Q30" s="10">
        <f t="shared" si="3"/>
        <v>2.648687695641235E-4</v>
      </c>
      <c r="R30" s="10">
        <f t="shared" si="4"/>
        <v>-1.8634949442568097E-4</v>
      </c>
    </row>
    <row r="31" spans="1:18" x14ac:dyDescent="0.25">
      <c r="A31" s="6" t="s">
        <v>4</v>
      </c>
      <c r="B31" s="6"/>
      <c r="D31" s="1"/>
      <c r="F31" s="1"/>
      <c r="G31" s="1">
        <v>2.9244300000000001</v>
      </c>
      <c r="H31" s="1">
        <v>2.84572</v>
      </c>
      <c r="I31" s="1">
        <v>2.8127399999999998</v>
      </c>
      <c r="P31" s="10">
        <f t="shared" si="2"/>
        <v>5.1294677664277877E-5</v>
      </c>
      <c r="Q31" s="10">
        <f t="shared" si="3"/>
        <v>2.495597555018121E-4</v>
      </c>
      <c r="R31" s="10">
        <f t="shared" si="4"/>
        <v>-2.5946606859157602E-4</v>
      </c>
    </row>
    <row r="32" spans="1:18" x14ac:dyDescent="0.25">
      <c r="A32" s="6" t="s">
        <v>5</v>
      </c>
      <c r="B32" s="6"/>
      <c r="D32" s="1"/>
      <c r="F32" s="1"/>
      <c r="G32" s="1">
        <v>0.55016600000000004</v>
      </c>
      <c r="H32" s="1">
        <v>0.54081800000000002</v>
      </c>
      <c r="I32" s="1">
        <v>0.53580399999999995</v>
      </c>
      <c r="P32" s="11">
        <f t="shared" si="2"/>
        <v>6.5295640106437019E-4</v>
      </c>
      <c r="Q32" s="10">
        <f t="shared" si="3"/>
        <v>5.1615147103174655E-4</v>
      </c>
      <c r="R32" s="10">
        <f t="shared" si="4"/>
        <v>2.1467679941155455E-4</v>
      </c>
    </row>
    <row r="33" spans="1:18" x14ac:dyDescent="0.25">
      <c r="A33" s="6" t="s">
        <v>6</v>
      </c>
      <c r="B33" s="6"/>
      <c r="D33" s="1"/>
      <c r="F33" s="1"/>
      <c r="G33" s="1">
        <v>0.35693799999999998</v>
      </c>
      <c r="H33" s="1">
        <v>0.35258400000000001</v>
      </c>
      <c r="I33" s="1">
        <v>0.35004000000000002</v>
      </c>
      <c r="P33" s="11">
        <f t="shared" si="2"/>
        <v>1.2398456083658666E-3</v>
      </c>
      <c r="Q33" s="10">
        <f t="shared" si="3"/>
        <v>1.1670400626964438E-3</v>
      </c>
      <c r="R33" s="10">
        <f t="shared" si="4"/>
        <v>7.6621341902722477E-4</v>
      </c>
    </row>
    <row r="34" spans="1:18" x14ac:dyDescent="0.25">
      <c r="A34" s="6" t="s">
        <v>7</v>
      </c>
      <c r="B34" s="6"/>
      <c r="D34" s="1"/>
      <c r="F34" s="1"/>
      <c r="G34" s="1">
        <v>1.2919</v>
      </c>
      <c r="H34" s="1">
        <v>1.28485</v>
      </c>
      <c r="I34" s="1">
        <v>1.27898</v>
      </c>
      <c r="P34" s="10">
        <f t="shared" si="2"/>
        <v>-7.739938080494504E-5</v>
      </c>
      <c r="Q34" s="10">
        <f t="shared" si="3"/>
        <v>3.3478145777872701E-4</v>
      </c>
      <c r="R34" s="10">
        <f t="shared" si="4"/>
        <v>-2.6576618828753321E-4</v>
      </c>
    </row>
    <row r="35" spans="1:18" x14ac:dyDescent="0.25">
      <c r="A35" s="6" t="s">
        <v>8</v>
      </c>
      <c r="B35" s="6"/>
      <c r="D35" s="1"/>
      <c r="F35" s="1"/>
      <c r="G35" s="1">
        <v>2.4159799999999998</v>
      </c>
      <c r="H35" s="1">
        <v>2.4096799999999998</v>
      </c>
      <c r="I35" s="1">
        <v>2.40205</v>
      </c>
      <c r="P35" s="10">
        <f t="shared" si="2"/>
        <v>-2.6069576803875285E-4</v>
      </c>
      <c r="Q35" s="10">
        <f t="shared" si="3"/>
        <v>1.1621150493882869E-4</v>
      </c>
      <c r="R35" s="10">
        <f t="shared" si="4"/>
        <v>-3.0797531203307943E-4</v>
      </c>
    </row>
    <row r="36" spans="1:18" x14ac:dyDescent="0.25">
      <c r="A36" s="6" t="s">
        <v>9</v>
      </c>
      <c r="B36" s="6"/>
      <c r="D36" s="1"/>
      <c r="F36" s="1"/>
      <c r="G36" s="1">
        <v>1.75875</v>
      </c>
      <c r="H36" s="1">
        <v>1.7233499999999999</v>
      </c>
      <c r="I36" s="1">
        <v>1.6965699999999999</v>
      </c>
      <c r="P36" s="10">
        <f t="shared" si="2"/>
        <v>-1.4212620807268987E-4</v>
      </c>
      <c r="Q36" s="10">
        <f t="shared" si="3"/>
        <v>1.9152418428105387E-4</v>
      </c>
      <c r="R36" s="10">
        <f t="shared" si="4"/>
        <v>-4.6542866569264531E-4</v>
      </c>
    </row>
    <row r="37" spans="1:18" x14ac:dyDescent="0.25">
      <c r="A37" s="6" t="s">
        <v>10</v>
      </c>
      <c r="B37" s="6"/>
      <c r="D37" s="1"/>
      <c r="F37" s="1"/>
      <c r="G37" s="1">
        <v>1.8469500000000001</v>
      </c>
      <c r="H37" s="1">
        <v>1.81857</v>
      </c>
      <c r="I37" s="1">
        <v>1.7965100000000001</v>
      </c>
      <c r="P37" s="10">
        <f t="shared" si="2"/>
        <v>-1.2005386200294667E-3</v>
      </c>
      <c r="Q37" s="10">
        <f t="shared" si="3"/>
        <v>-8.9550598835293942E-4</v>
      </c>
      <c r="R37" s="10">
        <f t="shared" si="4"/>
        <v>-1.5395046907651611E-3</v>
      </c>
    </row>
    <row r="38" spans="1:18" x14ac:dyDescent="0.25">
      <c r="A38" s="6" t="s">
        <v>11</v>
      </c>
      <c r="B38" s="6"/>
      <c r="D38" s="1"/>
      <c r="F38" s="1"/>
      <c r="G38" s="1">
        <v>0.245584</v>
      </c>
      <c r="H38" s="1">
        <v>0.242317</v>
      </c>
      <c r="I38" s="1">
        <v>0.239624</v>
      </c>
      <c r="P38" s="11">
        <f t="shared" si="2"/>
        <v>-4.8839253736206569E-4</v>
      </c>
      <c r="Q38" s="10">
        <f t="shared" si="3"/>
        <v>-2.8054541328871319E-4</v>
      </c>
      <c r="R38" s="10">
        <f t="shared" si="4"/>
        <v>-1.304509100305529E-3</v>
      </c>
    </row>
    <row r="39" spans="1:18" x14ac:dyDescent="0.25">
      <c r="A39" s="6" t="s">
        <v>12</v>
      </c>
      <c r="B39" s="6"/>
      <c r="D39" s="1"/>
      <c r="F39" s="1"/>
      <c r="G39" s="1">
        <v>0.393314</v>
      </c>
      <c r="H39" s="1">
        <v>0.38517400000000002</v>
      </c>
      <c r="I39" s="1">
        <v>0.37910700000000003</v>
      </c>
      <c r="P39" s="11">
        <f t="shared" si="2"/>
        <v>3.7694245311188225E-3</v>
      </c>
      <c r="Q39" s="10">
        <f t="shared" si="3"/>
        <v>4.2105647371070247E-3</v>
      </c>
      <c r="R39" s="10">
        <f t="shared" si="4"/>
        <v>3.9803603775384585E-3</v>
      </c>
    </row>
    <row r="40" spans="1:18" x14ac:dyDescent="0.25">
      <c r="A40" s="6" t="s">
        <v>13</v>
      </c>
      <c r="B40" s="6"/>
      <c r="D40" s="1"/>
      <c r="F40" s="1"/>
      <c r="G40" s="1">
        <v>1.3060499999999999</v>
      </c>
      <c r="H40" s="1">
        <v>1.2813399999999999</v>
      </c>
      <c r="I40" s="1">
        <v>1.2616000000000001</v>
      </c>
      <c r="P40" s="10">
        <f t="shared" si="2"/>
        <v>-8.4216328780589283E-5</v>
      </c>
      <c r="Q40" s="10">
        <f t="shared" si="3"/>
        <v>3.0446153245629451E-4</v>
      </c>
      <c r="R40" s="10">
        <f t="shared" si="4"/>
        <v>-3.327997971504928E-4</v>
      </c>
    </row>
    <row r="41" spans="1:18" x14ac:dyDescent="0.25">
      <c r="A41" s="6" t="s">
        <v>14</v>
      </c>
      <c r="B41" s="6"/>
      <c r="D41" s="1"/>
      <c r="F41" s="1"/>
      <c r="G41" s="1">
        <v>4.8686600000000002</v>
      </c>
      <c r="H41" s="1">
        <v>4.7506300000000001</v>
      </c>
      <c r="I41" s="1">
        <v>4.6601600000000003</v>
      </c>
      <c r="P41" s="10">
        <f t="shared" si="2"/>
        <v>-2.3409585609254484E-4</v>
      </c>
      <c r="Q41" s="10">
        <f t="shared" si="3"/>
        <v>2.5687401171935013E-4</v>
      </c>
      <c r="R41" s="10">
        <f t="shared" si="4"/>
        <v>-5.6832682438273077E-4</v>
      </c>
    </row>
    <row r="42" spans="1:18" x14ac:dyDescent="0.25">
      <c r="A42" s="6" t="s">
        <v>15</v>
      </c>
      <c r="B42" s="6"/>
      <c r="D42" s="1"/>
      <c r="F42" s="1"/>
      <c r="G42" s="1">
        <v>4.1593799999999996</v>
      </c>
      <c r="H42" s="1">
        <v>4.0283199999999999</v>
      </c>
      <c r="I42" s="1">
        <v>3.93404</v>
      </c>
      <c r="P42" s="10">
        <f t="shared" si="2"/>
        <v>1.3465357962095685E-4</v>
      </c>
      <c r="Q42" s="10">
        <f t="shared" si="3"/>
        <v>4.6939844974319759E-4</v>
      </c>
      <c r="R42" s="10">
        <f t="shared" si="4"/>
        <v>-3.735221102220196E-4</v>
      </c>
    </row>
    <row r="43" spans="1:18" x14ac:dyDescent="0.25">
      <c r="C43" s="1"/>
      <c r="D43" s="1"/>
      <c r="E43" s="1"/>
      <c r="F43" s="1"/>
      <c r="G43" s="1"/>
      <c r="H43" s="1"/>
      <c r="I43" s="1"/>
    </row>
    <row r="44" spans="1:18" x14ac:dyDescent="0.25">
      <c r="A44" s="6" t="s">
        <v>32</v>
      </c>
      <c r="B44" s="6"/>
      <c r="C44" s="1"/>
      <c r="D44" s="1"/>
      <c r="E44" s="1"/>
      <c r="F44" s="1"/>
      <c r="G44" s="1">
        <f>SUM(G27:G42)</f>
        <v>26.461771999999996</v>
      </c>
      <c r="H44" s="1">
        <f>SUM(H27:H42)</f>
        <v>25.962737000000001</v>
      </c>
      <c r="I44" s="1">
        <f>SUM(I27:I42)</f>
        <v>25.579713999999999</v>
      </c>
    </row>
    <row r="45" spans="1:18" x14ac:dyDescent="0.25">
      <c r="A45" s="6" t="s">
        <v>34</v>
      </c>
      <c r="B45" s="6"/>
      <c r="C45" s="9"/>
      <c r="D45" s="9"/>
      <c r="E45" s="9"/>
      <c r="F45" s="9"/>
      <c r="G45" s="9">
        <v>1.11E-2</v>
      </c>
      <c r="H45" s="9">
        <v>8.26E-3</v>
      </c>
      <c r="I45" s="9">
        <v>1.3860000000000001E-2</v>
      </c>
    </row>
    <row r="46" spans="1:18" x14ac:dyDescent="0.25">
      <c r="A46" s="6" t="s">
        <v>33</v>
      </c>
      <c r="C46" s="1"/>
      <c r="D46" s="1"/>
      <c r="E46" s="1"/>
      <c r="F46" s="1"/>
      <c r="G46" s="1">
        <f>G44*G45</f>
        <v>0.29372566919999998</v>
      </c>
      <c r="H46" s="1">
        <f>H44*H45</f>
        <v>0.21445220762</v>
      </c>
      <c r="I46" s="1">
        <f>I44*I45</f>
        <v>0.35453483604000002</v>
      </c>
    </row>
    <row r="47" spans="1:18" x14ac:dyDescent="0.25">
      <c r="C47" s="9"/>
      <c r="D47" s="9"/>
      <c r="E47" s="9"/>
      <c r="F47" s="9"/>
      <c r="G47" s="10">
        <f>(G44-G21)/G21</f>
        <v>-2.4638710346501794E-5</v>
      </c>
      <c r="H47" s="10">
        <f>(H44-H21)/H21</f>
        <v>3.1454957860401606E-4</v>
      </c>
      <c r="I47" s="10">
        <f>(I44-I21)/I21</f>
        <v>-3.0893847528372761E-4</v>
      </c>
    </row>
    <row r="48" spans="1:18" x14ac:dyDescent="0.25">
      <c r="C48" s="9"/>
      <c r="D48" s="9"/>
      <c r="E48" s="9"/>
      <c r="F48" s="9"/>
      <c r="G48" s="10"/>
      <c r="H48" s="10"/>
      <c r="I48" s="10"/>
    </row>
    <row r="49" spans="1:16" x14ac:dyDescent="0.25">
      <c r="A49" s="7">
        <v>41486</v>
      </c>
      <c r="B49" s="7"/>
      <c r="C49" s="4"/>
      <c r="D49" s="4"/>
      <c r="E49" s="4"/>
      <c r="F49" s="4"/>
      <c r="G49" s="4"/>
      <c r="H49" s="4"/>
    </row>
    <row r="50" spans="1:16" x14ac:dyDescent="0.25">
      <c r="A50" s="7" t="s">
        <v>31</v>
      </c>
      <c r="B50" s="7"/>
      <c r="C50" s="8">
        <v>0.1002</v>
      </c>
      <c r="D50" s="8"/>
      <c r="E50" s="8">
        <v>0.1002</v>
      </c>
      <c r="F50" s="8"/>
      <c r="G50" s="8">
        <v>9.9890000000000007E-2</v>
      </c>
      <c r="H50" s="8"/>
      <c r="I50" s="8"/>
      <c r="L50" s="6">
        <v>500</v>
      </c>
      <c r="N50" s="6">
        <v>700</v>
      </c>
      <c r="P50" s="6">
        <v>900</v>
      </c>
    </row>
    <row r="51" spans="1:16" s="15" customFormat="1" x14ac:dyDescent="0.25">
      <c r="A51" s="13" t="s">
        <v>0</v>
      </c>
      <c r="B51" s="13"/>
      <c r="C51" s="14">
        <v>1.4473800000000001</v>
      </c>
      <c r="D51" s="14"/>
      <c r="E51" s="14">
        <v>1.41788</v>
      </c>
      <c r="F51" s="14"/>
      <c r="G51" s="14">
        <v>1.38503</v>
      </c>
      <c r="H51" s="14"/>
      <c r="I51" s="14"/>
      <c r="L51" s="16">
        <f t="shared" ref="L51:L66" si="5">(C51-C4)/C4</f>
        <v>-2.364361217730335E-2</v>
      </c>
      <c r="M51" s="16"/>
      <c r="N51" s="16">
        <f t="shared" ref="N51:N66" si="6">(E51-E4)/E4</f>
        <v>-2.6415353452123463E-2</v>
      </c>
      <c r="O51" s="16"/>
      <c r="P51" s="16">
        <f t="shared" ref="P51:P66" si="7">(G51-G4)/G4</f>
        <v>-2.4317565425663136E-2</v>
      </c>
    </row>
    <row r="52" spans="1:16" s="15" customFormat="1" x14ac:dyDescent="0.25">
      <c r="A52" s="13" t="s">
        <v>1</v>
      </c>
      <c r="B52" s="13"/>
      <c r="C52" s="14">
        <v>0.78148499999999999</v>
      </c>
      <c r="D52" s="14"/>
      <c r="E52" s="14">
        <v>0.77235399999999998</v>
      </c>
      <c r="F52" s="14"/>
      <c r="G52" s="14">
        <v>0.76619800000000005</v>
      </c>
      <c r="H52" s="14"/>
      <c r="I52" s="14"/>
      <c r="L52" s="16">
        <f t="shared" si="5"/>
        <v>-4.3738046496147348E-2</v>
      </c>
      <c r="M52" s="16"/>
      <c r="N52" s="16">
        <f t="shared" si="6"/>
        <v>-4.5484318266642676E-2</v>
      </c>
      <c r="O52" s="16"/>
      <c r="P52" s="16">
        <f t="shared" si="7"/>
        <v>-4.1581607124987478E-2</v>
      </c>
    </row>
    <row r="53" spans="1:16" x14ac:dyDescent="0.25">
      <c r="A53" s="6" t="s">
        <v>2</v>
      </c>
      <c r="B53" s="6"/>
      <c r="C53" s="1">
        <v>0.89556899999999995</v>
      </c>
      <c r="D53" s="1"/>
      <c r="E53" s="1">
        <v>0.88987099999999997</v>
      </c>
      <c r="F53" s="1"/>
      <c r="G53" s="1">
        <v>0.888351</v>
      </c>
      <c r="H53" s="1"/>
      <c r="I53" s="1"/>
      <c r="L53" s="10">
        <f t="shared" si="5"/>
        <v>8.0990663842029943E-3</v>
      </c>
      <c r="M53" s="10"/>
      <c r="N53" s="10">
        <f t="shared" si="6"/>
        <v>6.7177037173631925E-3</v>
      </c>
      <c r="O53" s="10"/>
      <c r="P53" s="10">
        <f t="shared" si="7"/>
        <v>9.7422082793425582E-3</v>
      </c>
    </row>
    <row r="54" spans="1:16" x14ac:dyDescent="0.25">
      <c r="A54" s="6" t="s">
        <v>3</v>
      </c>
      <c r="B54" s="6"/>
      <c r="C54" s="1">
        <v>1.2413099999999999</v>
      </c>
      <c r="D54" s="1"/>
      <c r="E54" s="1">
        <v>1.23674</v>
      </c>
      <c r="F54" s="1"/>
      <c r="G54" s="1">
        <v>1.2431399999999999</v>
      </c>
      <c r="H54" s="1"/>
      <c r="I54" s="1"/>
      <c r="L54" s="10">
        <f t="shared" si="5"/>
        <v>-2.7555955460578469E-3</v>
      </c>
      <c r="M54" s="10"/>
      <c r="N54" s="10">
        <f t="shared" si="6"/>
        <v>-4.3633670380627135E-3</v>
      </c>
      <c r="O54" s="10"/>
      <c r="P54" s="10">
        <f t="shared" si="7"/>
        <v>-6.6721866282957662E-4</v>
      </c>
    </row>
    <row r="55" spans="1:16" x14ac:dyDescent="0.25">
      <c r="A55" s="6" t="s">
        <v>4</v>
      </c>
      <c r="B55" s="6"/>
      <c r="C55" s="1">
        <v>3.0446200000000001</v>
      </c>
      <c r="D55" s="1"/>
      <c r="E55" s="1">
        <v>3.0065499999999998</v>
      </c>
      <c r="F55" s="1"/>
      <c r="G55" s="1">
        <v>2.9319600000000001</v>
      </c>
      <c r="H55" s="1"/>
      <c r="I55" s="1"/>
      <c r="L55" s="10">
        <f t="shared" si="5"/>
        <v>9.197395823070287E-5</v>
      </c>
      <c r="M55" s="10"/>
      <c r="N55" s="10">
        <f t="shared" si="6"/>
        <v>-1.3817338767268064E-3</v>
      </c>
      <c r="O55" s="10"/>
      <c r="P55" s="10">
        <f t="shared" si="7"/>
        <v>2.6262874964094176E-3</v>
      </c>
    </row>
    <row r="56" spans="1:16" s="15" customFormat="1" x14ac:dyDescent="0.25">
      <c r="A56" s="13" t="s">
        <v>5</v>
      </c>
      <c r="B56" s="13"/>
      <c r="C56" s="14">
        <v>0.52498500000000003</v>
      </c>
      <c r="D56" s="14"/>
      <c r="E56" s="14">
        <v>0.52049900000000004</v>
      </c>
      <c r="F56" s="14"/>
      <c r="G56" s="14">
        <v>0.51251100000000005</v>
      </c>
      <c r="H56" s="14"/>
      <c r="I56" s="14"/>
      <c r="L56" s="16">
        <f t="shared" si="5"/>
        <v>-7.0920027820103648E-2</v>
      </c>
      <c r="M56" s="16"/>
      <c r="N56" s="16">
        <f t="shared" si="6"/>
        <v>-7.1580314254168081E-2</v>
      </c>
      <c r="O56" s="16"/>
      <c r="P56" s="16">
        <f t="shared" si="7"/>
        <v>-6.7834712908347819E-2</v>
      </c>
    </row>
    <row r="57" spans="1:16" s="15" customFormat="1" x14ac:dyDescent="0.25">
      <c r="A57" s="13" t="s">
        <v>6</v>
      </c>
      <c r="B57" s="13"/>
      <c r="C57" s="14">
        <v>0.352829</v>
      </c>
      <c r="D57" s="14"/>
      <c r="E57" s="14">
        <v>0.35061100000000001</v>
      </c>
      <c r="F57" s="14"/>
      <c r="G57" s="14">
        <v>0.34693200000000002</v>
      </c>
      <c r="H57" s="14"/>
      <c r="I57" s="14"/>
      <c r="L57" s="16">
        <f t="shared" si="5"/>
        <v>-3.0961104305936189E-2</v>
      </c>
      <c r="M57" s="16"/>
      <c r="N57" s="16">
        <f t="shared" si="6"/>
        <v>-3.1354293292076466E-2</v>
      </c>
      <c r="O57" s="16"/>
      <c r="P57" s="16">
        <f t="shared" si="7"/>
        <v>-2.6827790494142884E-2</v>
      </c>
    </row>
    <row r="58" spans="1:16" x14ac:dyDescent="0.25">
      <c r="A58" s="6" t="s">
        <v>7</v>
      </c>
      <c r="B58" s="6"/>
      <c r="C58" s="1">
        <v>1.31284</v>
      </c>
      <c r="D58" s="1"/>
      <c r="E58" s="1">
        <v>1.30751</v>
      </c>
      <c r="F58" s="1"/>
      <c r="G58" s="1">
        <v>1.3000700000000001</v>
      </c>
      <c r="H58" s="1"/>
      <c r="I58" s="1"/>
      <c r="L58" s="10">
        <f t="shared" si="5"/>
        <v>4.6066022864663181E-3</v>
      </c>
      <c r="M58" s="10"/>
      <c r="N58" s="10">
        <f t="shared" si="6"/>
        <v>3.0301635521187346E-3</v>
      </c>
      <c r="O58" s="10"/>
      <c r="P58" s="10">
        <f t="shared" si="7"/>
        <v>6.2461300309597685E-3</v>
      </c>
    </row>
    <row r="59" spans="1:16" x14ac:dyDescent="0.25">
      <c r="A59" s="6" t="s">
        <v>8</v>
      </c>
      <c r="B59" s="6"/>
      <c r="C59" s="1">
        <v>2.4358399999999998</v>
      </c>
      <c r="D59" s="1"/>
      <c r="E59" s="1">
        <v>2.4283000000000001</v>
      </c>
      <c r="F59" s="1"/>
      <c r="G59" s="1">
        <v>2.4222299999999999</v>
      </c>
      <c r="H59" s="1"/>
      <c r="I59" s="1"/>
      <c r="L59" s="10">
        <f t="shared" si="5"/>
        <v>-2.585708012001504E-4</v>
      </c>
      <c r="M59" s="10"/>
      <c r="N59" s="10">
        <f t="shared" si="6"/>
        <v>-1.7963801090981363E-3</v>
      </c>
      <c r="O59" s="10"/>
      <c r="P59" s="10">
        <f t="shared" si="7"/>
        <v>2.3255717720277406E-3</v>
      </c>
    </row>
    <row r="60" spans="1:16" x14ac:dyDescent="0.25">
      <c r="A60" s="6" t="s">
        <v>9</v>
      </c>
      <c r="B60" s="6"/>
      <c r="C60" s="1">
        <v>1.80616</v>
      </c>
      <c r="D60" s="1"/>
      <c r="E60" s="1">
        <v>1.7853699999999999</v>
      </c>
      <c r="F60" s="1"/>
      <c r="G60" s="1">
        <v>1.7558</v>
      </c>
      <c r="H60" s="1"/>
      <c r="I60" s="1"/>
      <c r="L60" s="10">
        <f t="shared" si="5"/>
        <v>-3.6573458591452478E-3</v>
      </c>
      <c r="M60" s="10"/>
      <c r="N60" s="10">
        <f t="shared" si="6"/>
        <v>-5.1930974151524747E-3</v>
      </c>
      <c r="O60" s="10"/>
      <c r="P60" s="10">
        <f t="shared" si="7"/>
        <v>-1.8192154633313643E-3</v>
      </c>
    </row>
    <row r="61" spans="1:16" x14ac:dyDescent="0.25">
      <c r="A61" s="6" t="s">
        <v>10</v>
      </c>
      <c r="B61" s="6"/>
      <c r="C61" s="1">
        <v>1.9037500000000001</v>
      </c>
      <c r="D61" s="1"/>
      <c r="E61" s="1">
        <v>1.8827700000000001</v>
      </c>
      <c r="F61" s="1"/>
      <c r="G61" s="1">
        <v>1.85762</v>
      </c>
      <c r="H61" s="1"/>
      <c r="I61" s="1"/>
      <c r="L61" s="10">
        <f t="shared" si="5"/>
        <v>2.6438724831861424E-3</v>
      </c>
      <c r="M61" s="10"/>
      <c r="N61" s="10">
        <f t="shared" si="6"/>
        <v>9.8888304065583815E-4</v>
      </c>
      <c r="O61" s="10"/>
      <c r="P61" s="10">
        <f t="shared" si="7"/>
        <v>4.5696177203826951E-3</v>
      </c>
    </row>
    <row r="62" spans="1:16" s="15" customFormat="1" x14ac:dyDescent="0.25">
      <c r="A62" s="13" t="s">
        <v>11</v>
      </c>
      <c r="B62" s="13"/>
      <c r="C62" s="14">
        <v>0.26184299999999999</v>
      </c>
      <c r="D62" s="14"/>
      <c r="E62" s="14">
        <v>0.25902500000000001</v>
      </c>
      <c r="F62" s="14"/>
      <c r="G62" s="14">
        <v>0.25565100000000002</v>
      </c>
      <c r="H62" s="14"/>
      <c r="I62" s="14"/>
      <c r="L62" s="16">
        <f t="shared" si="5"/>
        <v>4.0029392489027364E-2</v>
      </c>
      <c r="M62" s="16"/>
      <c r="N62" s="16">
        <f t="shared" si="6"/>
        <v>3.814306555300831E-2</v>
      </c>
      <c r="O62" s="16"/>
      <c r="P62" s="16">
        <f t="shared" si="7"/>
        <v>4.0483671409500911E-2</v>
      </c>
    </row>
    <row r="63" spans="1:16" s="15" customFormat="1" x14ac:dyDescent="0.25">
      <c r="A63" s="13" t="s">
        <v>12</v>
      </c>
      <c r="B63" s="13"/>
      <c r="C63" s="14">
        <v>0.35500799999999999</v>
      </c>
      <c r="D63" s="14"/>
      <c r="E63" s="14">
        <v>0.34939799999999999</v>
      </c>
      <c r="F63" s="14"/>
      <c r="G63" s="14">
        <v>0.34373700000000001</v>
      </c>
      <c r="H63" s="14"/>
      <c r="I63" s="14"/>
      <c r="L63" s="16">
        <f t="shared" si="5"/>
        <v>-0.12927412530811966</v>
      </c>
      <c r="M63" s="16"/>
      <c r="N63" s="16">
        <f t="shared" si="6"/>
        <v>-0.12886142983230364</v>
      </c>
      <c r="O63" s="16"/>
      <c r="P63" s="16">
        <f t="shared" si="7"/>
        <v>-0.12275512521788391</v>
      </c>
    </row>
    <row r="64" spans="1:16" x14ac:dyDescent="0.25">
      <c r="A64" s="6" t="s">
        <v>13</v>
      </c>
      <c r="B64" s="6"/>
      <c r="C64" s="1">
        <v>1.35826</v>
      </c>
      <c r="D64" s="1"/>
      <c r="E64" s="1">
        <v>1.33277</v>
      </c>
      <c r="F64" s="1"/>
      <c r="G64" s="1">
        <v>1.30786</v>
      </c>
      <c r="H64" s="1"/>
      <c r="I64" s="1"/>
      <c r="L64" s="10">
        <f t="shared" si="5"/>
        <v>-2.4289888781747361E-4</v>
      </c>
      <c r="M64" s="10"/>
      <c r="N64" s="10">
        <f t="shared" si="6"/>
        <v>-1.9470259179103439E-3</v>
      </c>
      <c r="O64" s="10"/>
      <c r="P64" s="10">
        <f t="shared" si="7"/>
        <v>1.3015250811539436E-3</v>
      </c>
    </row>
    <row r="65" spans="1:20" x14ac:dyDescent="0.25">
      <c r="A65" s="6" t="s">
        <v>14</v>
      </c>
      <c r="B65" s="6"/>
      <c r="C65" s="1">
        <v>5.1301100000000002</v>
      </c>
      <c r="D65" s="1"/>
      <c r="E65" s="1">
        <v>5.00467</v>
      </c>
      <c r="F65" s="1"/>
      <c r="G65" s="1">
        <v>4.8819400000000002</v>
      </c>
      <c r="H65" s="1"/>
      <c r="I65" s="1"/>
      <c r="L65" s="10">
        <f t="shared" si="5"/>
        <v>6.76856576627203E-4</v>
      </c>
      <c r="M65" s="10"/>
      <c r="N65" s="10">
        <f t="shared" si="6"/>
        <v>-1.0758354191367425E-3</v>
      </c>
      <c r="O65" s="10"/>
      <c r="P65" s="10">
        <f t="shared" si="7"/>
        <v>2.4929155201446639E-3</v>
      </c>
    </row>
    <row r="66" spans="1:20" x14ac:dyDescent="0.25">
      <c r="A66" s="6" t="s">
        <v>15</v>
      </c>
      <c r="B66" s="6"/>
      <c r="C66" s="1">
        <v>4.4568399999999997</v>
      </c>
      <c r="D66" s="1"/>
      <c r="E66" s="1">
        <v>4.3115500000000004</v>
      </c>
      <c r="F66" s="1"/>
      <c r="G66" s="1">
        <v>4.1686899999999998</v>
      </c>
      <c r="H66" s="1"/>
      <c r="I66" s="1"/>
      <c r="L66" s="10">
        <f t="shared" si="5"/>
        <v>7.4323065074220318E-4</v>
      </c>
      <c r="M66" s="10"/>
      <c r="N66" s="10">
        <f t="shared" si="6"/>
        <v>-9.6854993245635158E-4</v>
      </c>
      <c r="O66" s="10"/>
      <c r="P66" s="10">
        <f t="shared" si="7"/>
        <v>2.3732693408224878E-3</v>
      </c>
    </row>
    <row r="67" spans="1:20" x14ac:dyDescent="0.25">
      <c r="C67" s="1"/>
      <c r="D67" s="1"/>
      <c r="E67" s="1"/>
      <c r="F67" s="1"/>
      <c r="G67" s="1"/>
      <c r="H67" s="1"/>
      <c r="I67" s="1"/>
    </row>
    <row r="68" spans="1:20" x14ac:dyDescent="0.25">
      <c r="A68" s="6" t="s">
        <v>32</v>
      </c>
      <c r="B68" s="6"/>
      <c r="C68" s="1">
        <f>SUM(C51:C66)</f>
        <v>27.308829000000003</v>
      </c>
      <c r="D68" s="1"/>
      <c r="E68" s="1">
        <f t="shared" ref="E68:G68" si="8">SUM(E51:E66)</f>
        <v>26.855868000000001</v>
      </c>
      <c r="F68" s="1"/>
      <c r="G68" s="1">
        <f t="shared" si="8"/>
        <v>26.367720000000006</v>
      </c>
      <c r="H68" s="1"/>
      <c r="I68" s="1"/>
    </row>
    <row r="69" spans="1:20" x14ac:dyDescent="0.25">
      <c r="A69" s="6" t="s">
        <v>34</v>
      </c>
      <c r="B69" s="6"/>
      <c r="C69" s="9">
        <v>2.99E-3</v>
      </c>
      <c r="D69" s="9"/>
      <c r="E69" s="9">
        <v>4.0899999999999999E-3</v>
      </c>
      <c r="F69" s="9"/>
      <c r="G69" s="9">
        <v>4.5999999999999999E-3</v>
      </c>
      <c r="H69" s="9"/>
      <c r="I69" s="9"/>
    </row>
    <row r="70" spans="1:20" x14ac:dyDescent="0.25">
      <c r="A70" s="6" t="s">
        <v>33</v>
      </c>
      <c r="C70" s="1">
        <f>C68*C69</f>
        <v>8.1653398710000005E-2</v>
      </c>
      <c r="D70" s="1"/>
      <c r="E70" s="1">
        <f>E68*E69</f>
        <v>0.10984050012</v>
      </c>
      <c r="F70" s="1"/>
      <c r="G70" s="1">
        <f>G68*G69</f>
        <v>0.12129151200000002</v>
      </c>
      <c r="H70" s="1"/>
      <c r="I70" s="1"/>
    </row>
    <row r="71" spans="1:20" x14ac:dyDescent="0.25">
      <c r="C71" s="10">
        <f>(C68-C21)/C21</f>
        <v>-5.4806520364448653E-3</v>
      </c>
      <c r="D71" s="10"/>
      <c r="E71" s="10">
        <f>(E68-E21)/E21</f>
        <v>-7.12099164167439E-3</v>
      </c>
      <c r="F71" s="10"/>
      <c r="G71" s="10">
        <f>(G68-G21)/G21</f>
        <v>-3.5788104672494487E-3</v>
      </c>
      <c r="H71" s="9"/>
      <c r="I71" s="9"/>
    </row>
    <row r="72" spans="1:20" x14ac:dyDescent="0.25">
      <c r="A72" s="6"/>
      <c r="C72" s="1"/>
      <c r="D72" s="1"/>
      <c r="E72" s="1"/>
      <c r="F72" s="1"/>
      <c r="G72" s="1"/>
      <c r="H72" s="1"/>
      <c r="I72" s="1"/>
    </row>
    <row r="73" spans="1:20" x14ac:dyDescent="0.25">
      <c r="A73" s="7">
        <v>41488</v>
      </c>
      <c r="B73" s="7"/>
      <c r="C73" s="4"/>
      <c r="D73" s="4"/>
      <c r="E73" s="4"/>
      <c r="F73" s="4"/>
      <c r="G73" s="4"/>
      <c r="H73" s="4"/>
    </row>
    <row r="74" spans="1:20" x14ac:dyDescent="0.25">
      <c r="A74" s="7" t="s">
        <v>31</v>
      </c>
      <c r="B74" s="7"/>
      <c r="C74" s="8">
        <v>0.2</v>
      </c>
      <c r="D74" s="8">
        <v>0.41199999999999998</v>
      </c>
      <c r="E74" s="8">
        <v>0.2</v>
      </c>
      <c r="F74" s="8">
        <v>0.40699999999999997</v>
      </c>
      <c r="G74" s="8">
        <v>0.1</v>
      </c>
      <c r="H74" s="8">
        <v>9.98E-2</v>
      </c>
      <c r="I74" s="8">
        <v>6.0100000000000001E-2</v>
      </c>
      <c r="L74" s="5">
        <v>500</v>
      </c>
      <c r="M74" s="5">
        <v>500</v>
      </c>
      <c r="N74" s="5">
        <v>700</v>
      </c>
      <c r="O74" s="5">
        <v>700</v>
      </c>
      <c r="P74" s="5">
        <v>900</v>
      </c>
      <c r="Q74" s="5">
        <v>1100</v>
      </c>
      <c r="R74" s="5">
        <v>1250</v>
      </c>
      <c r="T74" s="12" t="s">
        <v>35</v>
      </c>
    </row>
    <row r="75" spans="1:20" s="15" customFormat="1" x14ac:dyDescent="0.25">
      <c r="A75" s="13" t="s">
        <v>0</v>
      </c>
      <c r="B75" s="13"/>
      <c r="C75" s="14">
        <v>1.4750399999999999</v>
      </c>
      <c r="D75" s="14">
        <v>1.4844200000000001</v>
      </c>
      <c r="E75" s="14">
        <v>1.4467399999999999</v>
      </c>
      <c r="F75" s="14">
        <v>1.4571400000000001</v>
      </c>
      <c r="G75" s="14">
        <v>1.3797200000000001</v>
      </c>
      <c r="H75" s="14">
        <v>1.3481799999999999</v>
      </c>
      <c r="I75" s="14">
        <v>1.2802800000000001</v>
      </c>
      <c r="L75" s="16">
        <f t="shared" ref="L75:L90" si="9">(C75-C4)/C4</f>
        <v>-4.9850583164129224E-3</v>
      </c>
      <c r="M75" s="16">
        <f t="shared" ref="M75:M90" si="10">(D75-D4)/D4</f>
        <v>1.3423905344604186E-3</v>
      </c>
      <c r="N75" s="16">
        <f t="shared" ref="N75:N90" si="11">(E75-E4)/E4</f>
        <v>-6.5986885020771916E-3</v>
      </c>
      <c r="O75" s="16">
        <f t="shared" ref="O75:O90" si="12">(F75-F4)/F4</f>
        <v>5.4245202046216117E-4</v>
      </c>
      <c r="P75" s="16">
        <f t="shared" ref="P75:P90" si="13">(G75-G4)/G4</f>
        <v>-2.8058187453770582E-2</v>
      </c>
      <c r="Q75" s="16">
        <f t="shared" ref="Q75:Q90" si="14">(H75-H4)/H4</f>
        <v>-2.6366912449718019E-2</v>
      </c>
      <c r="R75" s="16">
        <f t="shared" ref="R75:R90" si="15">(I75-I4)/I4</f>
        <v>-5.3901065606479358E-2</v>
      </c>
      <c r="T75" s="16">
        <f t="shared" ref="T75:T90" si="16">AVERAGE(L75:O75)</f>
        <v>-2.4247260658918834E-3</v>
      </c>
    </row>
    <row r="76" spans="1:20" s="15" customFormat="1" x14ac:dyDescent="0.25">
      <c r="A76" s="13" t="s">
        <v>1</v>
      </c>
      <c r="B76" s="13"/>
      <c r="C76" s="14">
        <v>0.80725499999999994</v>
      </c>
      <c r="D76" s="14">
        <v>0.82218400000000003</v>
      </c>
      <c r="E76" s="14">
        <v>0.79927899999999996</v>
      </c>
      <c r="F76" s="14">
        <v>0.81445400000000001</v>
      </c>
      <c r="G76" s="14">
        <v>0.76397999999999999</v>
      </c>
      <c r="H76" s="14">
        <v>0.75815999999999995</v>
      </c>
      <c r="I76" s="14">
        <v>0.73338499999999995</v>
      </c>
      <c r="L76" s="16">
        <f t="shared" si="9"/>
        <v>-1.2204657446076973E-2</v>
      </c>
      <c r="M76" s="16">
        <f t="shared" si="10"/>
        <v>6.0631720117617499E-3</v>
      </c>
      <c r="N76" s="16">
        <f t="shared" si="11"/>
        <v>-1.2208987614285568E-2</v>
      </c>
      <c r="O76" s="16">
        <f t="shared" si="12"/>
        <v>6.5450752510634105E-3</v>
      </c>
      <c r="P76" s="16">
        <f t="shared" si="13"/>
        <v>-4.4356049234464179E-2</v>
      </c>
      <c r="Q76" s="16">
        <f t="shared" si="14"/>
        <v>-4.0938720315537983E-2</v>
      </c>
      <c r="R76" s="16">
        <f t="shared" si="15"/>
        <v>-5.807460037349E-2</v>
      </c>
      <c r="T76" s="16">
        <f t="shared" si="16"/>
        <v>-2.9513494493843447E-3</v>
      </c>
    </row>
    <row r="77" spans="1:20" x14ac:dyDescent="0.25">
      <c r="A77" s="6" t="s">
        <v>2</v>
      </c>
      <c r="B77" s="6"/>
      <c r="C77" s="1">
        <v>0.89096900000000001</v>
      </c>
      <c r="D77" s="1">
        <v>0.88611099999999998</v>
      </c>
      <c r="E77" s="1">
        <v>0.88566500000000004</v>
      </c>
      <c r="F77" s="1">
        <v>0.88172300000000003</v>
      </c>
      <c r="G77" s="1">
        <v>0.88537500000000002</v>
      </c>
      <c r="H77" s="1">
        <v>0.88458899999999996</v>
      </c>
      <c r="I77" s="1">
        <v>0.87600500000000003</v>
      </c>
      <c r="L77" s="10">
        <f t="shared" si="9"/>
        <v>2.9210670280760288E-3</v>
      </c>
      <c r="M77" s="10">
        <f t="shared" si="10"/>
        <v>-2.5473505528077309E-3</v>
      </c>
      <c r="N77" s="10">
        <f t="shared" si="11"/>
        <v>1.9594245265196195E-3</v>
      </c>
      <c r="O77" s="10">
        <f t="shared" si="12"/>
        <v>-2.5001894940000365E-3</v>
      </c>
      <c r="P77" s="10">
        <f t="shared" si="13"/>
        <v>6.359544431562455E-3</v>
      </c>
      <c r="Q77" s="10">
        <f t="shared" si="14"/>
        <v>9.8462950532213593E-3</v>
      </c>
      <c r="R77" s="10">
        <f t="shared" si="15"/>
        <v>1.1558958192599351E-2</v>
      </c>
      <c r="T77" s="10">
        <f t="shared" si="16"/>
        <v>-4.1762123053029772E-5</v>
      </c>
    </row>
    <row r="78" spans="1:20" x14ac:dyDescent="0.25">
      <c r="A78" s="6" t="s">
        <v>3</v>
      </c>
      <c r="B78" s="6"/>
      <c r="C78" s="1">
        <v>1.2447999999999999</v>
      </c>
      <c r="D78" s="1">
        <v>1.2442800000000001</v>
      </c>
      <c r="E78" s="1">
        <v>1.2415700000000001</v>
      </c>
      <c r="F78" s="1">
        <v>1.2417100000000001</v>
      </c>
      <c r="G78" s="1">
        <v>1.2390399999999999</v>
      </c>
      <c r="H78" s="1">
        <v>1.2458100000000001</v>
      </c>
      <c r="I78" s="1">
        <v>1.2321899999999999</v>
      </c>
      <c r="L78" s="10">
        <f t="shared" si="9"/>
        <v>4.820283754032889E-5</v>
      </c>
      <c r="M78" s="10">
        <f t="shared" si="10"/>
        <v>-3.69555087809426E-4</v>
      </c>
      <c r="N78" s="10">
        <f t="shared" si="11"/>
        <v>-4.749790687188997E-4</v>
      </c>
      <c r="O78" s="10">
        <f t="shared" si="12"/>
        <v>-3.6227217105673943E-4</v>
      </c>
      <c r="P78" s="10">
        <f t="shared" si="13"/>
        <v>-3.963118081625844E-3</v>
      </c>
      <c r="Q78" s="10">
        <f t="shared" si="14"/>
        <v>-7.2236937153803254E-5</v>
      </c>
      <c r="R78" s="10">
        <f t="shared" si="15"/>
        <v>-1.6609411459684561E-3</v>
      </c>
      <c r="T78" s="10">
        <f t="shared" si="16"/>
        <v>-2.8965087251118404E-4</v>
      </c>
    </row>
    <row r="79" spans="1:20" x14ac:dyDescent="0.25">
      <c r="A79" s="6" t="s">
        <v>4</v>
      </c>
      <c r="B79" s="6"/>
      <c r="C79" s="1">
        <v>3.04806</v>
      </c>
      <c r="D79" s="1">
        <v>3.0415000000000001</v>
      </c>
      <c r="E79" s="1">
        <v>3.0105</v>
      </c>
      <c r="F79" s="1">
        <v>3.0065900000000001</v>
      </c>
      <c r="G79" s="1">
        <v>2.9221499999999998</v>
      </c>
      <c r="H79" s="1">
        <v>2.8536199999999998</v>
      </c>
      <c r="I79" s="1">
        <v>2.8155199999999998</v>
      </c>
      <c r="L79" s="10">
        <f t="shared" si="9"/>
        <v>1.2219397307790673E-3</v>
      </c>
      <c r="M79" s="10">
        <f t="shared" si="10"/>
        <v>-9.3287871919692071E-4</v>
      </c>
      <c r="N79" s="10">
        <f t="shared" si="11"/>
        <v>-6.9750988969393766E-5</v>
      </c>
      <c r="O79" s="10">
        <f t="shared" si="12"/>
        <v>-1.3684479740658853E-3</v>
      </c>
      <c r="P79" s="10">
        <f t="shared" si="13"/>
        <v>-7.2838442283235094E-4</v>
      </c>
      <c r="Q79" s="10">
        <f t="shared" si="14"/>
        <v>3.0263514012253056E-3</v>
      </c>
      <c r="R79" s="10">
        <f t="shared" si="15"/>
        <v>7.2863758987999269E-4</v>
      </c>
      <c r="T79" s="10">
        <f t="shared" si="16"/>
        <v>-2.8728448786328315E-4</v>
      </c>
    </row>
    <row r="80" spans="1:20" s="15" customFormat="1" x14ac:dyDescent="0.25">
      <c r="A80" s="13" t="s">
        <v>5</v>
      </c>
      <c r="B80" s="13"/>
      <c r="C80" s="14">
        <v>0.55217300000000002</v>
      </c>
      <c r="D80" s="14">
        <v>0.57366200000000001</v>
      </c>
      <c r="E80" s="14">
        <v>0.54796400000000001</v>
      </c>
      <c r="F80" s="14">
        <v>0.56914299999999995</v>
      </c>
      <c r="G80" s="14">
        <v>0.51051000000000002</v>
      </c>
      <c r="H80" s="14">
        <v>0.50409000000000004</v>
      </c>
      <c r="I80" s="14">
        <v>0.48825499999999999</v>
      </c>
      <c r="L80" s="16">
        <f t="shared" si="9"/>
        <v>-2.2804698270446015E-2</v>
      </c>
      <c r="M80" s="16">
        <f t="shared" si="10"/>
        <v>1.522495880961108E-2</v>
      </c>
      <c r="N80" s="16">
        <f t="shared" si="11"/>
        <v>-2.2590697234713217E-2</v>
      </c>
      <c r="O80" s="16">
        <f t="shared" si="12"/>
        <v>1.5186513719411428E-2</v>
      </c>
      <c r="P80" s="16">
        <f t="shared" si="13"/>
        <v>-7.1474171845756829E-2</v>
      </c>
      <c r="Q80" s="16">
        <f t="shared" si="14"/>
        <v>-6.7430842177900116E-2</v>
      </c>
      <c r="R80" s="16">
        <f t="shared" si="15"/>
        <v>-8.8547646115563275E-2</v>
      </c>
      <c r="T80" s="16">
        <f t="shared" si="16"/>
        <v>-3.7459807440341809E-3</v>
      </c>
    </row>
    <row r="81" spans="1:20" s="15" customFormat="1" x14ac:dyDescent="0.25">
      <c r="A81" s="13" t="s">
        <v>6</v>
      </c>
      <c r="B81" s="13"/>
      <c r="C81" s="14">
        <v>0.358323</v>
      </c>
      <c r="D81" s="14">
        <v>0.36987599999999998</v>
      </c>
      <c r="E81" s="14">
        <v>0.35638199999999998</v>
      </c>
      <c r="F81" s="14">
        <v>0.36749300000000001</v>
      </c>
      <c r="G81" s="14">
        <v>0.34612999999999999</v>
      </c>
      <c r="H81" s="14">
        <v>0.34343400000000002</v>
      </c>
      <c r="I81" s="14">
        <v>0.33953899999999998</v>
      </c>
      <c r="L81" s="16">
        <f t="shared" si="9"/>
        <v>-1.5871925998758533E-2</v>
      </c>
      <c r="M81" s="16">
        <f t="shared" si="10"/>
        <v>1.5858193583116822E-2</v>
      </c>
      <c r="N81" s="16">
        <f t="shared" si="11"/>
        <v>-1.5410542601392494E-2</v>
      </c>
      <c r="O81" s="16">
        <f t="shared" si="12"/>
        <v>1.5286219471764863E-2</v>
      </c>
      <c r="P81" s="16">
        <f t="shared" si="13"/>
        <v>-2.9077465104797771E-2</v>
      </c>
      <c r="Q81" s="16">
        <f t="shared" si="14"/>
        <v>-2.4814508778356083E-2</v>
      </c>
      <c r="R81" s="16">
        <f t="shared" si="15"/>
        <v>-2.9256201182484724E-2</v>
      </c>
      <c r="T81" s="16">
        <f t="shared" si="16"/>
        <v>-3.4513886317335402E-5</v>
      </c>
    </row>
    <row r="82" spans="1:20" x14ac:dyDescent="0.25">
      <c r="A82" s="6" t="s">
        <v>7</v>
      </c>
      <c r="B82" s="6"/>
      <c r="C82" s="1">
        <v>1.3110999999999999</v>
      </c>
      <c r="D82" s="1">
        <v>1.30349</v>
      </c>
      <c r="E82" s="1">
        <v>1.3062</v>
      </c>
      <c r="F82" s="1">
        <v>1.2994399999999999</v>
      </c>
      <c r="G82" s="1">
        <v>1.2957700000000001</v>
      </c>
      <c r="H82" s="1">
        <v>1.2925899999999999</v>
      </c>
      <c r="I82" s="1">
        <v>1.2847900000000001</v>
      </c>
      <c r="L82" s="10">
        <f t="shared" si="9"/>
        <v>3.2751258780856119E-3</v>
      </c>
      <c r="M82" s="10">
        <f t="shared" si="10"/>
        <v>-2.5481703677630086E-3</v>
      </c>
      <c r="N82" s="10">
        <f t="shared" si="11"/>
        <v>2.0252232348338208E-3</v>
      </c>
      <c r="O82" s="10">
        <f t="shared" si="12"/>
        <v>-3.1605756543619961E-3</v>
      </c>
      <c r="P82" s="10">
        <f t="shared" si="13"/>
        <v>2.9179566563467887E-3</v>
      </c>
      <c r="Q82" s="10">
        <f t="shared" si="14"/>
        <v>6.3608476977935653E-3</v>
      </c>
      <c r="R82" s="10">
        <f t="shared" si="15"/>
        <v>4.2757089703905869E-3</v>
      </c>
      <c r="T82" s="10">
        <f t="shared" si="16"/>
        <v>-1.0209922730139301E-4</v>
      </c>
    </row>
    <row r="83" spans="1:20" x14ac:dyDescent="0.25">
      <c r="A83" s="6" t="s">
        <v>8</v>
      </c>
      <c r="B83" s="6"/>
      <c r="C83" s="1">
        <v>2.4399600000000001</v>
      </c>
      <c r="D83" s="1">
        <v>2.4343599999999999</v>
      </c>
      <c r="E83" s="1">
        <v>2.4326099999999999</v>
      </c>
      <c r="F83" s="1">
        <v>2.4290600000000002</v>
      </c>
      <c r="G83" s="1">
        <v>2.4166099999999999</v>
      </c>
      <c r="H83" s="1">
        <v>2.4171999999999998</v>
      </c>
      <c r="I83" s="1">
        <v>2.4049499999999999</v>
      </c>
      <c r="L83" s="10">
        <f t="shared" si="9"/>
        <v>1.4324001526799901E-3</v>
      </c>
      <c r="M83" s="10">
        <f t="shared" si="10"/>
        <v>-8.6600696909876023E-4</v>
      </c>
      <c r="N83" s="10">
        <f t="shared" si="11"/>
        <v>-2.4664257790801458E-5</v>
      </c>
      <c r="O83" s="10">
        <f t="shared" si="12"/>
        <v>-1.4839661770810135E-3</v>
      </c>
      <c r="P83" s="10">
        <f t="shared" si="13"/>
        <v>0</v>
      </c>
      <c r="Q83" s="10">
        <f t="shared" si="14"/>
        <v>3.2373204947288058E-3</v>
      </c>
      <c r="R83" s="10">
        <f t="shared" si="15"/>
        <v>8.9895496485333285E-4</v>
      </c>
      <c r="T83" s="10">
        <f t="shared" si="16"/>
        <v>-2.3555931282264627E-4</v>
      </c>
    </row>
    <row r="84" spans="1:20" x14ac:dyDescent="0.25">
      <c r="A84" s="6" t="s">
        <v>9</v>
      </c>
      <c r="B84" s="6"/>
      <c r="C84" s="1">
        <v>1.8130500000000001</v>
      </c>
      <c r="D84" s="1">
        <v>1.8127899999999999</v>
      </c>
      <c r="E84" s="1">
        <v>1.7929999999999999</v>
      </c>
      <c r="F84" s="1">
        <v>1.7941499999999999</v>
      </c>
      <c r="G84" s="1">
        <v>1.7496</v>
      </c>
      <c r="H84" s="1">
        <v>1.71915</v>
      </c>
      <c r="I84" s="1">
        <v>1.68451</v>
      </c>
      <c r="L84" s="10">
        <f t="shared" si="9"/>
        <v>1.4342532780970164E-4</v>
      </c>
      <c r="M84" s="10">
        <f t="shared" si="10"/>
        <v>0</v>
      </c>
      <c r="N84" s="10">
        <f t="shared" si="11"/>
        <v>-9.41666805966473E-4</v>
      </c>
      <c r="O84" s="10">
        <f t="shared" si="12"/>
        <v>-3.0088761847449141E-4</v>
      </c>
      <c r="P84" s="10">
        <f t="shared" si="13"/>
        <v>-5.3439454235360171E-3</v>
      </c>
      <c r="Q84" s="10">
        <f t="shared" si="14"/>
        <v>-2.2460563429327809E-3</v>
      </c>
      <c r="R84" s="10">
        <f t="shared" si="15"/>
        <v>-7.5705801951265663E-3</v>
      </c>
      <c r="T84" s="10">
        <f t="shared" si="16"/>
        <v>-2.747822741578157E-4</v>
      </c>
    </row>
    <row r="85" spans="1:20" x14ac:dyDescent="0.25">
      <c r="A85" s="6" t="s">
        <v>10</v>
      </c>
      <c r="B85" s="6"/>
      <c r="C85" s="1">
        <v>1.90218</v>
      </c>
      <c r="D85" s="1">
        <v>1.89662</v>
      </c>
      <c r="E85" s="1">
        <v>1.88245</v>
      </c>
      <c r="F85" s="1">
        <v>1.87832</v>
      </c>
      <c r="G85" s="1">
        <v>1.8513599999999999</v>
      </c>
      <c r="H85" s="1">
        <v>1.8285199999999999</v>
      </c>
      <c r="I85" s="1">
        <v>1.8049500000000001</v>
      </c>
      <c r="L85" s="10">
        <f t="shared" si="9"/>
        <v>1.8170039974087695E-3</v>
      </c>
      <c r="M85" s="10">
        <f t="shared" si="10"/>
        <v>-1.1112691114587416E-3</v>
      </c>
      <c r="N85" s="10">
        <f t="shared" si="11"/>
        <v>8.187526250590803E-4</v>
      </c>
      <c r="O85" s="10">
        <f t="shared" si="12"/>
        <v>-1.376993051235887E-3</v>
      </c>
      <c r="P85" s="10">
        <f t="shared" si="13"/>
        <v>1.1843151251642165E-3</v>
      </c>
      <c r="Q85" s="10">
        <f t="shared" si="14"/>
        <v>4.5709262718381955E-3</v>
      </c>
      <c r="R85" s="10">
        <f t="shared" si="15"/>
        <v>3.1512605042017163E-3</v>
      </c>
      <c r="T85" s="10">
        <f t="shared" si="16"/>
        <v>3.68736149433053E-5</v>
      </c>
    </row>
    <row r="86" spans="1:20" s="15" customFormat="1" x14ac:dyDescent="0.25">
      <c r="A86" s="13" t="s">
        <v>11</v>
      </c>
      <c r="B86" s="13"/>
      <c r="C86" s="14">
        <v>0.25687100000000002</v>
      </c>
      <c r="D86" s="14">
        <v>0.248365</v>
      </c>
      <c r="E86" s="14">
        <v>0.25383899999999998</v>
      </c>
      <c r="F86" s="14">
        <v>0.245888</v>
      </c>
      <c r="G86" s="14">
        <v>0.25459700000000002</v>
      </c>
      <c r="H86" s="14">
        <v>0.25172299999999997</v>
      </c>
      <c r="I86" s="14">
        <v>0.249554</v>
      </c>
      <c r="L86" s="16">
        <f t="shared" si="9"/>
        <v>2.02808174289516E-2</v>
      </c>
      <c r="M86" s="16">
        <f t="shared" si="10"/>
        <v>-1.3504657120727718E-2</v>
      </c>
      <c r="N86" s="16">
        <f t="shared" si="11"/>
        <v>1.7358160860573502E-2</v>
      </c>
      <c r="O86" s="16">
        <f t="shared" si="12"/>
        <v>-1.4508552831973371E-2</v>
      </c>
      <c r="P86" s="16">
        <f t="shared" si="13"/>
        <v>3.6193956956337758E-2</v>
      </c>
      <c r="Q86" s="16">
        <f t="shared" si="14"/>
        <v>3.8525486313096872E-2</v>
      </c>
      <c r="R86" s="16">
        <f t="shared" si="15"/>
        <v>4.0081354688939121E-2</v>
      </c>
      <c r="T86" s="16">
        <f t="shared" si="16"/>
        <v>2.4064420842060037E-3</v>
      </c>
    </row>
    <row r="87" spans="1:20" s="15" customFormat="1" x14ac:dyDescent="0.25">
      <c r="A87" s="13" t="s">
        <v>12</v>
      </c>
      <c r="B87" s="13"/>
      <c r="C87" s="14">
        <v>0.38380300000000001</v>
      </c>
      <c r="D87" s="14">
        <v>0.42472799999999999</v>
      </c>
      <c r="E87" s="14">
        <v>0.379112</v>
      </c>
      <c r="F87" s="14">
        <v>0.418684</v>
      </c>
      <c r="G87" s="14">
        <v>0.34342499999999998</v>
      </c>
      <c r="H87" s="14">
        <v>0.33840500000000001</v>
      </c>
      <c r="I87" s="14">
        <v>0.32682600000000001</v>
      </c>
      <c r="L87" s="16">
        <f t="shared" si="9"/>
        <v>-5.8648811056743043E-2</v>
      </c>
      <c r="M87" s="16">
        <f t="shared" si="10"/>
        <v>4.1727677421728414E-2</v>
      </c>
      <c r="N87" s="16">
        <f t="shared" si="11"/>
        <v>-5.4776828678424837E-2</v>
      </c>
      <c r="O87" s="16">
        <f t="shared" si="12"/>
        <v>4.3886287592063485E-2</v>
      </c>
      <c r="P87" s="16">
        <f t="shared" si="13"/>
        <v>-0.12355137467875676</v>
      </c>
      <c r="Q87" s="16">
        <f t="shared" si="14"/>
        <v>-0.11772374002435082</v>
      </c>
      <c r="R87" s="16">
        <f t="shared" si="15"/>
        <v>-0.13447421107827245</v>
      </c>
      <c r="T87" s="16">
        <f t="shared" si="16"/>
        <v>-6.9529186803439971E-3</v>
      </c>
    </row>
    <row r="88" spans="1:20" x14ac:dyDescent="0.25">
      <c r="A88" s="6" t="s">
        <v>13</v>
      </c>
      <c r="B88" s="6"/>
      <c r="C88" s="1">
        <v>1.3594999999999999</v>
      </c>
      <c r="D88" s="1">
        <v>1.3577399999999999</v>
      </c>
      <c r="E88" s="1">
        <v>1.3344499999999999</v>
      </c>
      <c r="F88" s="1">
        <v>1.33358</v>
      </c>
      <c r="G88" s="1">
        <v>1.30349</v>
      </c>
      <c r="H88" s="1">
        <v>1.28291</v>
      </c>
      <c r="I88" s="1">
        <v>1.26004</v>
      </c>
      <c r="L88" s="10">
        <f t="shared" si="9"/>
        <v>6.6981208458767279E-4</v>
      </c>
      <c r="M88" s="10">
        <f t="shared" si="10"/>
        <v>-6.2564865043907101E-4</v>
      </c>
      <c r="N88" s="10">
        <f t="shared" si="11"/>
        <v>-6.8894763249139333E-4</v>
      </c>
      <c r="O88" s="10">
        <f t="shared" si="12"/>
        <v>-1.3404524588690463E-3</v>
      </c>
      <c r="P88" s="10">
        <f t="shared" si="13"/>
        <v>-2.0441599804005253E-3</v>
      </c>
      <c r="Q88" s="10">
        <f t="shared" si="14"/>
        <v>1.5301143682422903E-3</v>
      </c>
      <c r="R88" s="10">
        <f t="shared" si="15"/>
        <v>-1.5689133294241541E-3</v>
      </c>
      <c r="T88" s="10">
        <f t="shared" si="16"/>
        <v>-4.9630916430295948E-4</v>
      </c>
    </row>
    <row r="89" spans="1:20" x14ac:dyDescent="0.25">
      <c r="A89" s="6" t="s">
        <v>14</v>
      </c>
      <c r="B89" s="6"/>
      <c r="C89" s="1">
        <v>5.1329599999999997</v>
      </c>
      <c r="D89" s="1">
        <v>5.117</v>
      </c>
      <c r="E89" s="1">
        <v>5.0103799999999996</v>
      </c>
      <c r="F89" s="1">
        <v>5.0022799999999998</v>
      </c>
      <c r="G89" s="1">
        <v>4.8660300000000003</v>
      </c>
      <c r="H89" s="1">
        <v>4.7623800000000003</v>
      </c>
      <c r="I89" s="1">
        <v>4.6644100000000002</v>
      </c>
      <c r="L89" s="10">
        <f t="shared" si="9"/>
        <v>1.2327762433093916E-3</v>
      </c>
      <c r="M89" s="10">
        <f t="shared" si="10"/>
        <v>-1.8803738901112801E-3</v>
      </c>
      <c r="N89" s="10">
        <f t="shared" si="11"/>
        <v>6.3871490560877875E-5</v>
      </c>
      <c r="O89" s="10">
        <f t="shared" si="12"/>
        <v>-1.5528756142641688E-3</v>
      </c>
      <c r="P89" s="10">
        <f t="shared" si="13"/>
        <v>-7.7415910304311989E-4</v>
      </c>
      <c r="Q89" s="10">
        <f t="shared" si="14"/>
        <v>2.7308655180327971E-3</v>
      </c>
      <c r="R89" s="10">
        <f t="shared" si="15"/>
        <v>3.4314072415556795E-4</v>
      </c>
      <c r="T89" s="10">
        <f t="shared" si="16"/>
        <v>-5.3415044262629483E-4</v>
      </c>
    </row>
    <row r="90" spans="1:20" x14ac:dyDescent="0.25">
      <c r="A90" s="6" t="s">
        <v>15</v>
      </c>
      <c r="B90" s="6"/>
      <c r="C90" s="1">
        <v>4.4557599999999997</v>
      </c>
      <c r="D90" s="1">
        <v>4.4464499999999996</v>
      </c>
      <c r="E90" s="1">
        <v>4.3131599999999999</v>
      </c>
      <c r="F90" s="1">
        <v>4.3099800000000004</v>
      </c>
      <c r="G90" s="1">
        <v>4.1539799999999998</v>
      </c>
      <c r="H90" s="1">
        <v>4.03606</v>
      </c>
      <c r="I90" s="1">
        <v>3.9371100000000001</v>
      </c>
      <c r="L90" s="10">
        <f t="shared" si="9"/>
        <v>5.0072639007707465E-4</v>
      </c>
      <c r="M90" s="10">
        <f t="shared" si="10"/>
        <v>-1.5897501532492646E-3</v>
      </c>
      <c r="N90" s="10">
        <f t="shared" si="11"/>
        <v>-5.9549601110366155E-4</v>
      </c>
      <c r="O90" s="10">
        <f t="shared" si="12"/>
        <v>-1.3323354334029056E-3</v>
      </c>
      <c r="P90" s="10">
        <f t="shared" si="13"/>
        <v>-1.1637916524400241E-3</v>
      </c>
      <c r="Q90" s="10">
        <f t="shared" si="14"/>
        <v>2.39169686297777E-3</v>
      </c>
      <c r="R90" s="10">
        <f t="shared" si="15"/>
        <v>4.065546777927811E-4</v>
      </c>
      <c r="T90" s="10">
        <f t="shared" si="16"/>
        <v>-7.5421380191968929E-4</v>
      </c>
    </row>
    <row r="91" spans="1:20" x14ac:dyDescent="0.25">
      <c r="C91" s="1"/>
      <c r="D91" s="1"/>
      <c r="E91" s="1"/>
      <c r="F91" s="1"/>
      <c r="G91" s="1"/>
      <c r="H91" s="1"/>
      <c r="I91" s="1"/>
    </row>
    <row r="92" spans="1:20" x14ac:dyDescent="0.25">
      <c r="A92" s="6" t="s">
        <v>32</v>
      </c>
      <c r="B92" s="6"/>
      <c r="C92" s="1">
        <f>SUM(C75:C90)</f>
        <v>27.431804</v>
      </c>
      <c r="D92" s="1">
        <f>SUM(D75:D90)</f>
        <v>27.463576</v>
      </c>
      <c r="E92" s="1">
        <f t="shared" ref="E92:H92" si="17">SUM(E75:E90)</f>
        <v>26.993300999999999</v>
      </c>
      <c r="F92" s="1">
        <f t="shared" si="17"/>
        <v>27.049635000000002</v>
      </c>
      <c r="G92" s="1">
        <f t="shared" si="17"/>
        <v>26.281766999999999</v>
      </c>
      <c r="H92" s="1">
        <f t="shared" si="17"/>
        <v>25.866820999999998</v>
      </c>
      <c r="I92" s="1">
        <f>SUM(I75:I90)</f>
        <v>25.382314000000001</v>
      </c>
    </row>
    <row r="93" spans="1:20" x14ac:dyDescent="0.25">
      <c r="A93" s="6" t="s">
        <v>34</v>
      </c>
      <c r="B93" s="6"/>
      <c r="C93" s="9">
        <v>4.8999999999999998E-3</v>
      </c>
      <c r="D93" s="9">
        <v>6.7999999999999996E-3</v>
      </c>
      <c r="E93" s="9">
        <v>6.0000000000000001E-3</v>
      </c>
      <c r="F93" s="9">
        <v>8.0999999999999996E-3</v>
      </c>
      <c r="G93" s="9">
        <v>5.0000000000000001E-3</v>
      </c>
      <c r="H93" s="9">
        <v>5.0000000000000001E-3</v>
      </c>
      <c r="I93" s="9">
        <v>6.4000000000000003E-3</v>
      </c>
    </row>
    <row r="94" spans="1:20" x14ac:dyDescent="0.25">
      <c r="A94" s="6" t="s">
        <v>33</v>
      </c>
      <c r="B94" s="6"/>
      <c r="C94" s="1">
        <f>C92*C93</f>
        <v>0.1344158396</v>
      </c>
      <c r="D94" s="1">
        <f t="shared" ref="D94" si="18">D92*D93</f>
        <v>0.18675231679999998</v>
      </c>
      <c r="E94" s="1">
        <f t="shared" ref="E94" si="19">E92*E93</f>
        <v>0.16195980599999998</v>
      </c>
      <c r="F94" s="1">
        <f t="shared" ref="F94" si="20">F92*F93</f>
        <v>0.21910204350000001</v>
      </c>
      <c r="G94" s="1">
        <f t="shared" ref="G94" si="21">G92*G93</f>
        <v>0.131408835</v>
      </c>
      <c r="H94" s="1">
        <f t="shared" ref="H94" si="22">H92*H93</f>
        <v>0.129334105</v>
      </c>
      <c r="I94" s="1">
        <f t="shared" ref="I94" si="23">I92*I93</f>
        <v>0.16244680960000002</v>
      </c>
    </row>
    <row r="95" spans="1:20" x14ac:dyDescent="0.25">
      <c r="A95" s="6"/>
      <c r="B95" s="6"/>
      <c r="C95" s="10">
        <f t="shared" ref="C95:I95" si="24">(C92-C21)/C21</f>
        <v>-1.0022096683808622E-3</v>
      </c>
      <c r="D95" s="10">
        <f t="shared" si="24"/>
        <v>1.5484722056513409E-4</v>
      </c>
      <c r="E95" s="10">
        <f t="shared" si="24"/>
        <v>-2.0400037266419032E-3</v>
      </c>
      <c r="F95" s="10">
        <f t="shared" si="24"/>
        <v>4.2701105570599019E-5</v>
      </c>
      <c r="G95" s="10">
        <f t="shared" si="24"/>
        <v>-6.8269256059082144E-3</v>
      </c>
      <c r="H95" s="10">
        <f t="shared" si="24"/>
        <v>-3.3809841525809488E-3</v>
      </c>
      <c r="I95" s="10">
        <f t="shared" si="24"/>
        <v>-8.0236070421401528E-3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H54" sqref="H54"/>
    </sheetView>
  </sheetViews>
  <sheetFormatPr defaultRowHeight="15" x14ac:dyDescent="0.25"/>
  <cols>
    <col min="1" max="1" width="39.85546875" customWidth="1"/>
    <col min="2" max="2" width="14.42578125" customWidth="1"/>
    <col min="3" max="3" width="3.85546875" customWidth="1"/>
    <col min="7" max="7" width="48" customWidth="1"/>
    <col min="9" max="9" width="3.28515625" customWidth="1"/>
  </cols>
  <sheetData>
    <row r="1" spans="1:13" x14ac:dyDescent="0.25">
      <c r="A1" t="s">
        <v>36</v>
      </c>
      <c r="G1" t="s">
        <v>102</v>
      </c>
    </row>
    <row r="2" spans="1:13" x14ac:dyDescent="0.25">
      <c r="A2" t="s">
        <v>80</v>
      </c>
      <c r="G2" t="s">
        <v>101</v>
      </c>
    </row>
    <row r="3" spans="1:13" x14ac:dyDescent="0.25">
      <c r="A3" t="s">
        <v>37</v>
      </c>
      <c r="B3">
        <v>1439.83</v>
      </c>
      <c r="C3" t="s">
        <v>38</v>
      </c>
      <c r="D3">
        <v>2.8380899999999999E-4</v>
      </c>
      <c r="E3" s="17">
        <f>D3/B3</f>
        <v>1.9711285360077233E-7</v>
      </c>
      <c r="G3" t="s">
        <v>37</v>
      </c>
      <c r="H3">
        <v>1441.13</v>
      </c>
      <c r="I3" t="s">
        <v>38</v>
      </c>
      <c r="J3" s="3">
        <v>8.0079800000000005E-5</v>
      </c>
    </row>
    <row r="4" spans="1:13" x14ac:dyDescent="0.25">
      <c r="A4" t="s">
        <v>81</v>
      </c>
      <c r="B4">
        <v>1439.98</v>
      </c>
      <c r="C4" t="s">
        <v>38</v>
      </c>
      <c r="D4">
        <v>2.0684399999999999E-2</v>
      </c>
      <c r="E4" s="17">
        <f t="shared" ref="E4:E52" si="0">D4/B4</f>
        <v>1.4364366171752384E-5</v>
      </c>
      <c r="G4" t="s">
        <v>39</v>
      </c>
      <c r="H4">
        <v>1441.46</v>
      </c>
      <c r="I4" t="s">
        <v>38</v>
      </c>
      <c r="J4">
        <v>4.4800700000000001E-3</v>
      </c>
    </row>
    <row r="5" spans="1:13" x14ac:dyDescent="0.25">
      <c r="A5" t="s">
        <v>40</v>
      </c>
      <c r="E5" s="17"/>
      <c r="G5" t="s">
        <v>40</v>
      </c>
    </row>
    <row r="6" spans="1:13" x14ac:dyDescent="0.25">
      <c r="A6" t="s">
        <v>41</v>
      </c>
      <c r="B6">
        <v>2.1929099999999999</v>
      </c>
      <c r="C6" t="s">
        <v>38</v>
      </c>
      <c r="D6" s="3">
        <v>5.3576699999999996E-7</v>
      </c>
      <c r="E6" s="17">
        <f t="shared" si="0"/>
        <v>2.4431782426091357E-7</v>
      </c>
      <c r="G6" t="s">
        <v>41</v>
      </c>
      <c r="H6" s="3">
        <v>1.01983E-5</v>
      </c>
      <c r="I6" t="s">
        <v>38</v>
      </c>
      <c r="J6" s="3">
        <v>5.2897699999999999E-8</v>
      </c>
    </row>
    <row r="7" spans="1:13" x14ac:dyDescent="0.25">
      <c r="A7" t="s">
        <v>42</v>
      </c>
      <c r="E7" s="17"/>
      <c r="G7" t="s">
        <v>42</v>
      </c>
    </row>
    <row r="8" spans="1:13" x14ac:dyDescent="0.25">
      <c r="A8" t="s">
        <v>82</v>
      </c>
      <c r="B8">
        <v>1.52288</v>
      </c>
      <c r="C8" t="s">
        <v>38</v>
      </c>
      <c r="D8" s="3">
        <v>2.18814E-5</v>
      </c>
      <c r="E8" s="17">
        <f t="shared" si="0"/>
        <v>1.4368433494431603E-5</v>
      </c>
      <c r="G8" t="s">
        <v>43</v>
      </c>
      <c r="H8" s="3">
        <v>7.05737E-6</v>
      </c>
      <c r="I8" t="s">
        <v>38</v>
      </c>
      <c r="J8" s="3">
        <v>3.6697199999999999E-8</v>
      </c>
    </row>
    <row r="9" spans="1:13" x14ac:dyDescent="0.25">
      <c r="D9" s="3"/>
      <c r="E9" s="17"/>
    </row>
    <row r="10" spans="1:13" x14ac:dyDescent="0.25">
      <c r="A10" t="s">
        <v>83</v>
      </c>
      <c r="E10" s="17"/>
      <c r="G10" t="s">
        <v>103</v>
      </c>
    </row>
    <row r="11" spans="1:13" x14ac:dyDescent="0.25">
      <c r="A11" t="s">
        <v>84</v>
      </c>
      <c r="B11">
        <v>0.15470100000000001</v>
      </c>
      <c r="C11" t="s">
        <v>38</v>
      </c>
      <c r="D11">
        <v>2.0532900000000001E-3</v>
      </c>
      <c r="E11" s="17">
        <f t="shared" si="0"/>
        <v>1.3272635600287006E-2</v>
      </c>
      <c r="G11" t="s">
        <v>44</v>
      </c>
      <c r="H11">
        <v>9.45434E-2</v>
      </c>
      <c r="I11" t="s">
        <v>38</v>
      </c>
      <c r="J11">
        <v>4.3801300000000001E-4</v>
      </c>
    </row>
    <row r="12" spans="1:13" x14ac:dyDescent="0.25">
      <c r="A12" t="s">
        <v>45</v>
      </c>
      <c r="E12" s="17"/>
      <c r="G12" t="s">
        <v>45</v>
      </c>
    </row>
    <row r="13" spans="1:13" x14ac:dyDescent="0.25">
      <c r="A13" t="s">
        <v>85</v>
      </c>
      <c r="B13">
        <v>1.3073699999999999</v>
      </c>
      <c r="C13" t="s">
        <v>38</v>
      </c>
      <c r="D13">
        <v>3.2870700000000002E-4</v>
      </c>
      <c r="E13" s="17">
        <f t="shared" si="0"/>
        <v>2.5142614562059708E-4</v>
      </c>
      <c r="G13" t="s">
        <v>46</v>
      </c>
      <c r="H13">
        <v>1.3031900000000001</v>
      </c>
      <c r="I13" t="s">
        <v>38</v>
      </c>
      <c r="J13">
        <v>6.3071199999999996E-4</v>
      </c>
      <c r="M13" s="17">
        <f>(H13-B13)/B13</f>
        <v>-3.1972586184476092E-3</v>
      </c>
    </row>
    <row r="14" spans="1:13" x14ac:dyDescent="0.25">
      <c r="A14" t="s">
        <v>86</v>
      </c>
      <c r="B14">
        <v>0.74485299999999999</v>
      </c>
      <c r="C14" t="s">
        <v>38</v>
      </c>
      <c r="D14">
        <v>1.86999E-4</v>
      </c>
      <c r="E14" s="17">
        <f t="shared" si="0"/>
        <v>2.5105490613584156E-4</v>
      </c>
      <c r="G14" s="17" t="s">
        <v>47</v>
      </c>
      <c r="H14">
        <v>0.73073500000000002</v>
      </c>
      <c r="I14" t="s">
        <v>38</v>
      </c>
      <c r="J14">
        <v>3.53412E-4</v>
      </c>
      <c r="M14" s="17">
        <f t="shared" ref="M14:M54" si="1">(H14-B14)/B14</f>
        <v>-1.8954075502146013E-2</v>
      </c>
    </row>
    <row r="15" spans="1:13" x14ac:dyDescent="0.25">
      <c r="A15" t="s">
        <v>87</v>
      </c>
      <c r="B15">
        <v>0.85386300000000004</v>
      </c>
      <c r="C15" t="s">
        <v>38</v>
      </c>
      <c r="D15">
        <v>2.15152E-4</v>
      </c>
      <c r="E15" s="17">
        <f t="shared" si="0"/>
        <v>2.5197484842416173E-4</v>
      </c>
      <c r="G15" s="17" t="s">
        <v>48</v>
      </c>
      <c r="H15">
        <v>0.86160999999999999</v>
      </c>
      <c r="I15" t="s">
        <v>38</v>
      </c>
      <c r="J15">
        <v>4.16012E-4</v>
      </c>
      <c r="M15" s="17">
        <f t="shared" si="1"/>
        <v>9.0728840575126785E-3</v>
      </c>
    </row>
    <row r="16" spans="1:13" x14ac:dyDescent="0.25">
      <c r="A16" t="s">
        <v>88</v>
      </c>
      <c r="B16">
        <v>1.21482</v>
      </c>
      <c r="C16" t="s">
        <v>38</v>
      </c>
      <c r="D16">
        <v>3.0530599999999998E-4</v>
      </c>
      <c r="E16" s="17">
        <f t="shared" si="0"/>
        <v>2.5131789071632007E-4</v>
      </c>
      <c r="G16" s="17" t="s">
        <v>49</v>
      </c>
      <c r="H16">
        <v>1.2188600000000001</v>
      </c>
      <c r="I16" t="s">
        <v>38</v>
      </c>
      <c r="J16">
        <v>5.8898499999999999E-4</v>
      </c>
      <c r="M16" s="17">
        <f t="shared" si="1"/>
        <v>3.3255955614823955E-3</v>
      </c>
    </row>
    <row r="17" spans="1:13" x14ac:dyDescent="0.25">
      <c r="A17" t="s">
        <v>89</v>
      </c>
      <c r="B17">
        <v>2.7802199999999999</v>
      </c>
      <c r="C17" t="s">
        <v>38</v>
      </c>
      <c r="D17">
        <v>6.9638000000000002E-4</v>
      </c>
      <c r="E17" s="17">
        <f t="shared" si="0"/>
        <v>2.504765809899936E-4</v>
      </c>
      <c r="G17" s="17" t="s">
        <v>50</v>
      </c>
      <c r="H17">
        <v>2.7907600000000001</v>
      </c>
      <c r="I17" t="s">
        <v>38</v>
      </c>
      <c r="J17">
        <v>1.35162E-3</v>
      </c>
      <c r="M17" s="17">
        <f t="shared" si="1"/>
        <v>3.7910668939868846E-3</v>
      </c>
    </row>
    <row r="18" spans="1:13" x14ac:dyDescent="0.25">
      <c r="A18" t="s">
        <v>90</v>
      </c>
      <c r="B18">
        <v>0.50854200000000005</v>
      </c>
      <c r="C18" t="s">
        <v>38</v>
      </c>
      <c r="D18">
        <v>1.27966E-4</v>
      </c>
      <c r="E18" s="17">
        <f t="shared" si="0"/>
        <v>2.5163310011759105E-4</v>
      </c>
      <c r="G18" s="17" t="s">
        <v>51</v>
      </c>
      <c r="H18">
        <v>0.49351200000000001</v>
      </c>
      <c r="I18" t="s">
        <v>38</v>
      </c>
      <c r="J18">
        <v>2.39115E-4</v>
      </c>
      <c r="M18" s="17">
        <f t="shared" si="1"/>
        <v>-2.9555080996259978E-2</v>
      </c>
    </row>
    <row r="19" spans="1:13" x14ac:dyDescent="0.25">
      <c r="A19" t="s">
        <v>91</v>
      </c>
      <c r="B19">
        <v>0.33951799999999999</v>
      </c>
      <c r="C19" t="s">
        <v>38</v>
      </c>
      <c r="D19" s="3">
        <v>8.5891500000000003E-5</v>
      </c>
      <c r="E19" s="17">
        <f t="shared" si="0"/>
        <v>2.5298069616338457E-4</v>
      </c>
      <c r="G19" s="17" t="s">
        <v>52</v>
      </c>
      <c r="H19">
        <v>0.33859</v>
      </c>
      <c r="I19" t="s">
        <v>38</v>
      </c>
      <c r="J19">
        <v>1.6421299999999999E-4</v>
      </c>
      <c r="M19" s="17">
        <f t="shared" si="1"/>
        <v>-2.7332866004158378E-3</v>
      </c>
    </row>
    <row r="20" spans="1:13" x14ac:dyDescent="0.25">
      <c r="A20" t="s">
        <v>92</v>
      </c>
      <c r="B20">
        <v>1.2761499999999999</v>
      </c>
      <c r="C20" t="s">
        <v>38</v>
      </c>
      <c r="D20">
        <v>3.2112900000000002E-4</v>
      </c>
      <c r="E20" s="17">
        <f t="shared" si="0"/>
        <v>2.5163891392077737E-4</v>
      </c>
      <c r="G20" s="17" t="s">
        <v>53</v>
      </c>
      <c r="H20">
        <v>1.28237</v>
      </c>
      <c r="I20" t="s">
        <v>38</v>
      </c>
      <c r="J20">
        <v>6.2197999999999995E-4</v>
      </c>
      <c r="M20" s="17">
        <f t="shared" si="1"/>
        <v>4.8740351839518196E-3</v>
      </c>
    </row>
    <row r="21" spans="1:13" x14ac:dyDescent="0.25">
      <c r="A21" t="s">
        <v>93</v>
      </c>
      <c r="B21">
        <v>2.3927299999999998</v>
      </c>
      <c r="C21" t="s">
        <v>38</v>
      </c>
      <c r="D21">
        <v>5.8883700000000004E-4</v>
      </c>
      <c r="E21" s="17">
        <f t="shared" si="0"/>
        <v>2.4609421037893956E-4</v>
      </c>
      <c r="G21" s="17" t="s">
        <v>54</v>
      </c>
      <c r="H21">
        <v>2.40158</v>
      </c>
      <c r="I21" t="s">
        <v>38</v>
      </c>
      <c r="J21">
        <v>1.16293E-3</v>
      </c>
      <c r="M21" s="17">
        <f t="shared" si="1"/>
        <v>3.6987039908390196E-3</v>
      </c>
    </row>
    <row r="22" spans="1:13" x14ac:dyDescent="0.25">
      <c r="A22" t="s">
        <v>55</v>
      </c>
      <c r="E22" s="17"/>
      <c r="G22" s="17" t="s">
        <v>55</v>
      </c>
      <c r="M22" s="17"/>
    </row>
    <row r="23" spans="1:13" x14ac:dyDescent="0.25">
      <c r="A23" t="s">
        <v>94</v>
      </c>
      <c r="B23">
        <v>1.6654899999999999</v>
      </c>
      <c r="C23" t="s">
        <v>38</v>
      </c>
      <c r="D23">
        <v>4.1950199999999998E-4</v>
      </c>
      <c r="E23" s="17">
        <f t="shared" si="0"/>
        <v>2.5187902659277452E-4</v>
      </c>
      <c r="G23" s="17" t="s">
        <v>56</v>
      </c>
      <c r="H23">
        <v>1.66638</v>
      </c>
      <c r="I23" t="s">
        <v>38</v>
      </c>
      <c r="J23">
        <v>8.0772400000000001E-4</v>
      </c>
      <c r="M23" s="17">
        <f t="shared" si="1"/>
        <v>5.3437727035290363E-4</v>
      </c>
    </row>
    <row r="24" spans="1:13" x14ac:dyDescent="0.25">
      <c r="A24" t="s">
        <v>95</v>
      </c>
      <c r="B24">
        <v>1.7777000000000001</v>
      </c>
      <c r="C24" t="s">
        <v>38</v>
      </c>
      <c r="D24">
        <v>4.48713E-4</v>
      </c>
      <c r="E24" s="17">
        <f t="shared" si="0"/>
        <v>2.5241210552961693E-4</v>
      </c>
      <c r="G24" s="17" t="s">
        <v>57</v>
      </c>
      <c r="H24">
        <v>1.78027</v>
      </c>
      <c r="I24" t="s">
        <v>38</v>
      </c>
      <c r="J24">
        <v>8.6285099999999998E-4</v>
      </c>
      <c r="M24" s="17">
        <f t="shared" si="1"/>
        <v>1.4456882488608658E-3</v>
      </c>
    </row>
    <row r="25" spans="1:13" x14ac:dyDescent="0.25">
      <c r="A25" t="s">
        <v>96</v>
      </c>
      <c r="B25">
        <v>0.242589</v>
      </c>
      <c r="C25" t="s">
        <v>38</v>
      </c>
      <c r="D25" s="3">
        <v>6.1004600000000002E-5</v>
      </c>
      <c r="E25" s="17">
        <f t="shared" si="0"/>
        <v>2.5147306761642119E-4</v>
      </c>
      <c r="G25" s="17" t="s">
        <v>58</v>
      </c>
      <c r="H25">
        <v>0.24615500000000001</v>
      </c>
      <c r="I25" t="s">
        <v>38</v>
      </c>
      <c r="J25">
        <v>1.19298E-4</v>
      </c>
      <c r="M25" s="17">
        <f t="shared" si="1"/>
        <v>1.4699759675830371E-2</v>
      </c>
    </row>
    <row r="26" spans="1:13" x14ac:dyDescent="0.25">
      <c r="A26" t="s">
        <v>97</v>
      </c>
      <c r="B26">
        <v>0.34190199999999998</v>
      </c>
      <c r="C26" t="s">
        <v>38</v>
      </c>
      <c r="D26" s="3">
        <v>8.6423100000000003E-5</v>
      </c>
      <c r="E26" s="17">
        <f t="shared" si="0"/>
        <v>2.5277155442202738E-4</v>
      </c>
      <c r="G26" s="17" t="s">
        <v>59</v>
      </c>
      <c r="H26">
        <v>0.33117400000000002</v>
      </c>
      <c r="I26" t="s">
        <v>38</v>
      </c>
      <c r="J26">
        <v>1.6078199999999999E-4</v>
      </c>
      <c r="M26" s="17">
        <f t="shared" si="1"/>
        <v>-3.1377412240934419E-2</v>
      </c>
    </row>
    <row r="27" spans="1:13" x14ac:dyDescent="0.25">
      <c r="A27" t="s">
        <v>98</v>
      </c>
      <c r="B27">
        <v>1.2395499999999999</v>
      </c>
      <c r="C27" t="s">
        <v>38</v>
      </c>
      <c r="D27">
        <v>3.1226499999999999E-4</v>
      </c>
      <c r="E27" s="17">
        <f t="shared" si="0"/>
        <v>2.5191803477068292E-4</v>
      </c>
      <c r="G27" s="17" t="s">
        <v>60</v>
      </c>
      <c r="H27">
        <v>1.2439199999999999</v>
      </c>
      <c r="I27" t="s">
        <v>38</v>
      </c>
      <c r="J27">
        <v>6.0344200000000004E-4</v>
      </c>
      <c r="M27" s="17">
        <f t="shared" si="1"/>
        <v>3.5254729538945467E-3</v>
      </c>
    </row>
    <row r="28" spans="1:13" x14ac:dyDescent="0.25">
      <c r="A28" t="s">
        <v>99</v>
      </c>
      <c r="B28">
        <v>4.5639099999999999</v>
      </c>
      <c r="C28" t="s">
        <v>38</v>
      </c>
      <c r="D28">
        <v>1.12458E-3</v>
      </c>
      <c r="E28" s="17">
        <f t="shared" si="0"/>
        <v>2.4640713773935071E-4</v>
      </c>
      <c r="G28" s="17" t="s">
        <v>61</v>
      </c>
      <c r="H28">
        <v>4.5803399999999996</v>
      </c>
      <c r="I28" t="s">
        <v>38</v>
      </c>
      <c r="J28">
        <v>2.2193999999999998E-3</v>
      </c>
      <c r="M28" s="17">
        <f t="shared" si="1"/>
        <v>3.599983347611965E-3</v>
      </c>
    </row>
    <row r="29" spans="1:13" x14ac:dyDescent="0.25">
      <c r="A29" t="s">
        <v>100</v>
      </c>
      <c r="B29">
        <v>3.8334700000000002</v>
      </c>
      <c r="C29" t="s">
        <v>38</v>
      </c>
      <c r="D29">
        <v>9.4171100000000002E-4</v>
      </c>
      <c r="E29" s="17">
        <f t="shared" si="0"/>
        <v>2.4565498099632968E-4</v>
      </c>
      <c r="G29" s="17" t="s">
        <v>62</v>
      </c>
      <c r="H29">
        <v>3.84802</v>
      </c>
      <c r="I29" t="s">
        <v>38</v>
      </c>
      <c r="J29">
        <v>1.86392E-3</v>
      </c>
      <c r="M29" s="17">
        <f t="shared" si="1"/>
        <v>3.7955168554859803E-3</v>
      </c>
    </row>
    <row r="30" spans="1:13" x14ac:dyDescent="0.25">
      <c r="E30" s="17"/>
      <c r="G30" s="17"/>
      <c r="M30" s="17"/>
    </row>
    <row r="31" spans="1:13" x14ac:dyDescent="0.25">
      <c r="A31" t="s">
        <v>104</v>
      </c>
      <c r="B31">
        <f>SUM(B13:B29)</f>
        <v>25.082676999999997</v>
      </c>
      <c r="E31" s="17"/>
      <c r="G31" s="17"/>
      <c r="H31">
        <f>SUM(H13:H29)</f>
        <v>25.117466</v>
      </c>
      <c r="M31" s="17">
        <f t="shared" si="1"/>
        <v>1.3869731687731544E-3</v>
      </c>
    </row>
    <row r="32" spans="1:13" x14ac:dyDescent="0.25">
      <c r="E32" s="17"/>
      <c r="G32" s="17"/>
      <c r="M32" s="17"/>
    </row>
    <row r="33" spans="1:13" x14ac:dyDescent="0.25">
      <c r="A33" t="s">
        <v>83</v>
      </c>
      <c r="E33" s="17"/>
      <c r="G33" t="s">
        <v>103</v>
      </c>
      <c r="M33" s="17"/>
    </row>
    <row r="34" spans="1:13" x14ac:dyDescent="0.25">
      <c r="A34" t="s">
        <v>63</v>
      </c>
      <c r="B34">
        <v>0.155052</v>
      </c>
      <c r="C34" t="s">
        <v>38</v>
      </c>
      <c r="D34" s="3">
        <v>2.8118300000000001E-5</v>
      </c>
      <c r="E34" s="17">
        <f t="shared" si="0"/>
        <v>1.813475479194077E-4</v>
      </c>
      <c r="G34" t="s">
        <v>63</v>
      </c>
      <c r="H34">
        <v>9.5278199999999993E-2</v>
      </c>
      <c r="I34" t="s">
        <v>38</v>
      </c>
      <c r="J34" s="3">
        <v>7.8259700000000006E-6</v>
      </c>
      <c r="M34" s="17">
        <f t="shared" si="1"/>
        <v>-0.38550808760931821</v>
      </c>
    </row>
    <row r="35" spans="1:13" x14ac:dyDescent="0.25">
      <c r="A35" t="s">
        <v>45</v>
      </c>
      <c r="E35" s="17"/>
      <c r="G35" t="s">
        <v>45</v>
      </c>
      <c r="M35" s="17"/>
    </row>
    <row r="36" spans="1:13" x14ac:dyDescent="0.25">
      <c r="A36" t="s">
        <v>64</v>
      </c>
      <c r="B36">
        <v>1.30467</v>
      </c>
      <c r="C36" t="s">
        <v>38</v>
      </c>
      <c r="D36" s="3">
        <v>8.6035100000000006E-5</v>
      </c>
      <c r="E36" s="17">
        <f t="shared" si="0"/>
        <v>6.594395517640477E-5</v>
      </c>
      <c r="G36" t="s">
        <v>64</v>
      </c>
      <c r="H36">
        <v>1.29342</v>
      </c>
      <c r="I36" t="s">
        <v>38</v>
      </c>
      <c r="J36">
        <v>1.7371800000000001E-4</v>
      </c>
      <c r="M36" s="17">
        <f t="shared" si="1"/>
        <v>-8.6228701510726712E-3</v>
      </c>
    </row>
    <row r="37" spans="1:13" x14ac:dyDescent="0.25">
      <c r="A37" t="s">
        <v>65</v>
      </c>
      <c r="B37">
        <v>0.74331000000000003</v>
      </c>
      <c r="C37" t="s">
        <v>38</v>
      </c>
      <c r="D37" s="3">
        <v>4.8448000000000001E-5</v>
      </c>
      <c r="E37" s="17">
        <f t="shared" si="0"/>
        <v>6.5178727583377056E-5</v>
      </c>
      <c r="G37" t="s">
        <v>65</v>
      </c>
      <c r="H37">
        <v>0.72525899999999999</v>
      </c>
      <c r="I37" t="s">
        <v>38</v>
      </c>
      <c r="J37" s="3">
        <v>9.7439499999999994E-5</v>
      </c>
      <c r="M37" s="17">
        <f t="shared" si="1"/>
        <v>-2.4284618799693316E-2</v>
      </c>
    </row>
    <row r="38" spans="1:13" x14ac:dyDescent="0.25">
      <c r="A38" t="s">
        <v>66</v>
      </c>
      <c r="B38">
        <v>0.85210300000000005</v>
      </c>
      <c r="C38" t="s">
        <v>38</v>
      </c>
      <c r="D38" s="3">
        <v>5.5309000000000002E-5</v>
      </c>
      <c r="E38" s="17">
        <f t="shared" si="0"/>
        <v>6.4908819708415534E-5</v>
      </c>
      <c r="G38" t="s">
        <v>66</v>
      </c>
      <c r="H38">
        <v>0.85515600000000003</v>
      </c>
      <c r="I38" t="s">
        <v>38</v>
      </c>
      <c r="J38">
        <v>1.14264E-4</v>
      </c>
      <c r="M38" s="17">
        <f t="shared" si="1"/>
        <v>3.5829001892963316E-3</v>
      </c>
    </row>
    <row r="39" spans="1:13" x14ac:dyDescent="0.25">
      <c r="A39" t="s">
        <v>67</v>
      </c>
      <c r="B39">
        <v>1.21231</v>
      </c>
      <c r="C39" t="s">
        <v>38</v>
      </c>
      <c r="D39" s="3">
        <v>7.8762299999999996E-5</v>
      </c>
      <c r="E39" s="17">
        <f t="shared" si="0"/>
        <v>6.4968778612731058E-5</v>
      </c>
      <c r="G39" t="s">
        <v>67</v>
      </c>
      <c r="H39">
        <v>1.2097199999999999</v>
      </c>
      <c r="I39" t="s">
        <v>38</v>
      </c>
      <c r="J39">
        <v>1.6246699999999999E-4</v>
      </c>
      <c r="M39" s="17">
        <f t="shared" si="1"/>
        <v>-2.1364172530129195E-3</v>
      </c>
    </row>
    <row r="40" spans="1:13" x14ac:dyDescent="0.25">
      <c r="A40" t="s">
        <v>68</v>
      </c>
      <c r="B40">
        <v>2.7745199999999999</v>
      </c>
      <c r="C40" t="s">
        <v>38</v>
      </c>
      <c r="D40">
        <v>1.94274E-4</v>
      </c>
      <c r="E40" s="17">
        <f t="shared" si="0"/>
        <v>7.0020760347735834E-5</v>
      </c>
      <c r="G40" t="s">
        <v>68</v>
      </c>
      <c r="H40">
        <v>2.7698399999999999</v>
      </c>
      <c r="I40" t="s">
        <v>38</v>
      </c>
      <c r="J40">
        <v>3.8096099999999997E-4</v>
      </c>
      <c r="M40" s="17">
        <f t="shared" si="1"/>
        <v>-1.686778253535753E-3</v>
      </c>
    </row>
    <row r="41" spans="1:13" x14ac:dyDescent="0.25">
      <c r="A41" t="s">
        <v>69</v>
      </c>
      <c r="B41">
        <v>0.50748700000000002</v>
      </c>
      <c r="C41" t="s">
        <v>38</v>
      </c>
      <c r="D41" s="3">
        <v>3.5938700000000002E-5</v>
      </c>
      <c r="E41" s="17">
        <f t="shared" si="0"/>
        <v>7.0816986444972982E-5</v>
      </c>
      <c r="G41" t="s">
        <v>69</v>
      </c>
      <c r="H41">
        <v>0.48981400000000003</v>
      </c>
      <c r="I41" t="s">
        <v>38</v>
      </c>
      <c r="J41" s="3">
        <v>6.5901600000000006E-5</v>
      </c>
      <c r="M41" s="17">
        <f t="shared" si="1"/>
        <v>-3.4824537377312115E-2</v>
      </c>
    </row>
    <row r="42" spans="1:13" x14ac:dyDescent="0.25">
      <c r="A42" t="s">
        <v>70</v>
      </c>
      <c r="B42">
        <v>0.33881800000000001</v>
      </c>
      <c r="C42" t="s">
        <v>38</v>
      </c>
      <c r="D42" s="3">
        <v>2.2587199999999999E-5</v>
      </c>
      <c r="E42" s="17">
        <f t="shared" si="0"/>
        <v>6.6664699041963526E-5</v>
      </c>
      <c r="G42" t="s">
        <v>70</v>
      </c>
      <c r="H42">
        <v>0.33605299999999999</v>
      </c>
      <c r="I42" t="s">
        <v>38</v>
      </c>
      <c r="J42" s="3">
        <v>4.5013199999999998E-5</v>
      </c>
      <c r="M42" s="17">
        <f t="shared" si="1"/>
        <v>-8.1607234562508998E-3</v>
      </c>
    </row>
    <row r="43" spans="1:13" x14ac:dyDescent="0.25">
      <c r="A43" t="s">
        <v>71</v>
      </c>
      <c r="B43">
        <v>1.27352</v>
      </c>
      <c r="C43" t="s">
        <v>38</v>
      </c>
      <c r="D43" s="3">
        <v>8.2332399999999998E-5</v>
      </c>
      <c r="E43" s="17">
        <f t="shared" si="0"/>
        <v>6.4649475469564664E-5</v>
      </c>
      <c r="G43" t="s">
        <v>71</v>
      </c>
      <c r="H43">
        <v>1.2727599999999999</v>
      </c>
      <c r="I43" t="s">
        <v>38</v>
      </c>
      <c r="J43">
        <v>1.6976900000000001E-4</v>
      </c>
      <c r="M43" s="17">
        <f t="shared" si="1"/>
        <v>-5.9677115396703146E-4</v>
      </c>
    </row>
    <row r="44" spans="1:13" x14ac:dyDescent="0.25">
      <c r="A44" t="s">
        <v>72</v>
      </c>
      <c r="B44">
        <v>2.38788</v>
      </c>
      <c r="C44" t="s">
        <v>38</v>
      </c>
      <c r="D44">
        <v>1.5422499999999999E-4</v>
      </c>
      <c r="E44" s="17">
        <f t="shared" si="0"/>
        <v>6.4586578890061478E-5</v>
      </c>
      <c r="G44" t="s">
        <v>72</v>
      </c>
      <c r="H44">
        <v>2.3835700000000002</v>
      </c>
      <c r="I44" t="s">
        <v>38</v>
      </c>
      <c r="J44">
        <v>3.1933500000000002E-4</v>
      </c>
      <c r="M44" s="17">
        <f t="shared" si="1"/>
        <v>-1.8049483223611799E-3</v>
      </c>
    </row>
    <row r="45" spans="1:13" x14ac:dyDescent="0.25">
      <c r="A45" t="s">
        <v>55</v>
      </c>
      <c r="E45" s="17"/>
      <c r="G45" t="s">
        <v>55</v>
      </c>
      <c r="M45" s="17"/>
    </row>
    <row r="46" spans="1:13" x14ac:dyDescent="0.25">
      <c r="A46" t="s">
        <v>73</v>
      </c>
      <c r="B46">
        <v>1.6620699999999999</v>
      </c>
      <c r="C46" t="s">
        <v>38</v>
      </c>
      <c r="D46">
        <v>1.07889E-4</v>
      </c>
      <c r="E46" s="17">
        <f t="shared" si="0"/>
        <v>6.4912428477741614E-5</v>
      </c>
      <c r="G46" t="s">
        <v>73</v>
      </c>
      <c r="H46">
        <v>1.6538999999999999</v>
      </c>
      <c r="I46" t="s">
        <v>38</v>
      </c>
      <c r="J46">
        <v>2.2179E-4</v>
      </c>
      <c r="M46" s="17">
        <f t="shared" si="1"/>
        <v>-4.9155571064997327E-3</v>
      </c>
    </row>
    <row r="47" spans="1:13" x14ac:dyDescent="0.25">
      <c r="A47" t="s">
        <v>74</v>
      </c>
      <c r="B47">
        <v>1.7740400000000001</v>
      </c>
      <c r="C47" t="s">
        <v>38</v>
      </c>
      <c r="D47">
        <v>1.1608E-4</v>
      </c>
      <c r="E47" s="17">
        <f t="shared" si="0"/>
        <v>6.5432571982593403E-5</v>
      </c>
      <c r="G47" t="s">
        <v>74</v>
      </c>
      <c r="H47">
        <v>1.76694</v>
      </c>
      <c r="I47" t="s">
        <v>38</v>
      </c>
      <c r="J47">
        <v>2.3628599999999999E-4</v>
      </c>
      <c r="M47" s="17">
        <f t="shared" si="1"/>
        <v>-4.0021645509684704E-3</v>
      </c>
    </row>
    <row r="48" spans="1:13" x14ac:dyDescent="0.25">
      <c r="A48" t="s">
        <v>75</v>
      </c>
      <c r="B48">
        <v>0.24209</v>
      </c>
      <c r="C48" t="s">
        <v>38</v>
      </c>
      <c r="D48" s="3">
        <v>1.5789599999999999E-5</v>
      </c>
      <c r="E48" s="17">
        <f t="shared" si="0"/>
        <v>6.522202486678507E-5</v>
      </c>
      <c r="G48" t="s">
        <v>75</v>
      </c>
      <c r="H48">
        <v>0.244312</v>
      </c>
      <c r="I48" t="s">
        <v>38</v>
      </c>
      <c r="J48" s="3">
        <v>3.2922600000000002E-5</v>
      </c>
      <c r="M48" s="17">
        <f t="shared" si="1"/>
        <v>9.1784047255153121E-3</v>
      </c>
    </row>
    <row r="49" spans="1:13" x14ac:dyDescent="0.25">
      <c r="A49" t="s">
        <v>76</v>
      </c>
      <c r="B49">
        <v>0.34119899999999997</v>
      </c>
      <c r="C49" t="s">
        <v>38</v>
      </c>
      <c r="D49" s="3">
        <v>2.3026600000000001E-5</v>
      </c>
      <c r="E49" s="17">
        <f t="shared" si="0"/>
        <v>6.7487302131600621E-5</v>
      </c>
      <c r="G49" t="s">
        <v>76</v>
      </c>
      <c r="H49">
        <v>0.32868999999999998</v>
      </c>
      <c r="I49" t="s">
        <v>38</v>
      </c>
      <c r="J49" s="3">
        <v>4.4295899999999997E-5</v>
      </c>
      <c r="M49" s="17">
        <f t="shared" si="1"/>
        <v>-3.6661889395924352E-2</v>
      </c>
    </row>
    <row r="50" spans="1:13" x14ac:dyDescent="0.25">
      <c r="A50" t="s">
        <v>77</v>
      </c>
      <c r="B50">
        <v>1.23698</v>
      </c>
      <c r="C50" t="s">
        <v>38</v>
      </c>
      <c r="D50" s="3">
        <v>8.1069599999999994E-5</v>
      </c>
      <c r="E50" s="17">
        <f t="shared" si="0"/>
        <v>6.5538327216284824E-5</v>
      </c>
      <c r="G50" t="s">
        <v>77</v>
      </c>
      <c r="H50">
        <v>1.2345900000000001</v>
      </c>
      <c r="I50" t="s">
        <v>38</v>
      </c>
      <c r="J50">
        <v>1.6691399999999999E-4</v>
      </c>
      <c r="M50" s="17">
        <f t="shared" si="1"/>
        <v>-1.9321250141472717E-3</v>
      </c>
    </row>
    <row r="51" spans="1:13" x14ac:dyDescent="0.25">
      <c r="A51" t="s">
        <v>78</v>
      </c>
      <c r="B51">
        <v>4.5545999999999998</v>
      </c>
      <c r="C51" t="s">
        <v>38</v>
      </c>
      <c r="D51">
        <v>2.9815899999999999E-4</v>
      </c>
      <c r="E51" s="17">
        <f t="shared" si="0"/>
        <v>6.5463267904975188E-5</v>
      </c>
      <c r="G51" t="s">
        <v>78</v>
      </c>
      <c r="H51">
        <v>4.5460000000000003</v>
      </c>
      <c r="I51" t="s">
        <v>38</v>
      </c>
      <c r="J51">
        <v>6.0910599999999999E-4</v>
      </c>
      <c r="M51" s="17">
        <f t="shared" si="1"/>
        <v>-1.8882009397091946E-3</v>
      </c>
    </row>
    <row r="52" spans="1:13" x14ac:dyDescent="0.25">
      <c r="A52" t="s">
        <v>79</v>
      </c>
      <c r="B52">
        <v>3.8256399999999999</v>
      </c>
      <c r="C52" t="s">
        <v>38</v>
      </c>
      <c r="D52">
        <v>2.4807399999999998E-4</v>
      </c>
      <c r="E52" s="17">
        <f t="shared" si="0"/>
        <v>6.4845097813699137E-5</v>
      </c>
      <c r="G52" t="s">
        <v>79</v>
      </c>
      <c r="H52">
        <v>3.8191799999999998</v>
      </c>
      <c r="I52" t="s">
        <v>38</v>
      </c>
      <c r="J52">
        <v>5.1147300000000003E-4</v>
      </c>
      <c r="M52" s="17">
        <f t="shared" si="1"/>
        <v>-1.6886063508328364E-3</v>
      </c>
    </row>
    <row r="53" spans="1:13" x14ac:dyDescent="0.25">
      <c r="E53" s="3"/>
    </row>
    <row r="54" spans="1:13" x14ac:dyDescent="0.25">
      <c r="B54">
        <f>SUM(B36:B52)</f>
        <v>25.031237000000001</v>
      </c>
      <c r="H54">
        <f>SUM(H36:H52)</f>
        <v>24.929203999999999</v>
      </c>
      <c r="M54" s="17">
        <f t="shared" si="1"/>
        <v>-4.0762268360929289E-3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2014-07-02T15:04:15Z</dcterms:modified>
</cp:coreProperties>
</file>